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K\0.NPK\00 ZAKÁZKY 2024\69 - pozáruční servis sterilizační techniky MB\1 Podklady VZ\Raděj 29.2.2024\"/>
    </mc:Choice>
  </mc:AlternateContent>
  <xr:revisionPtr revIDLastSave="0" documentId="13_ncr:1_{71590913-3C8A-40F0-B058-D6ED1510A43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ardubice" sheetId="9" r:id="rId1"/>
    <sheet name="Chrudim" sheetId="10" r:id="rId2"/>
    <sheet name="Litomyšl" sheetId="11" r:id="rId3"/>
    <sheet name="Ústí nad Orlicí" sheetId="12" r:id="rId4"/>
    <sheet name="List1" sheetId="13" r:id="rId5"/>
  </sheets>
  <definedNames>
    <definedName name="_xlnm._FilterDatabase" localSheetId="0" hidden="1">Pardubice!$A$4:$AR$77</definedName>
    <definedName name="_xlnm.Print_Area" localSheetId="1">Chrudim!$A$1:$R$14</definedName>
    <definedName name="_xlnm.Print_Area" localSheetId="2">Litomyšl!$A$1:$R$12</definedName>
    <definedName name="_xlnm.Print_Area" localSheetId="0">Pardubice!$A$4:$AA$118</definedName>
    <definedName name="_xlnm.Print_Area" localSheetId="3">'Ústí nad Orlicí'!$A$1:$R$13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" i="9" l="1"/>
  <c r="Z9" i="9" s="1"/>
  <c r="Y7" i="12" l="1"/>
  <c r="Y6" i="12"/>
  <c r="Z6" i="12" s="1"/>
  <c r="Y5" i="12"/>
  <c r="Z5" i="12" s="1"/>
  <c r="Y4" i="12"/>
  <c r="Z4" i="12" s="1"/>
  <c r="Y10" i="12"/>
  <c r="Z10" i="12" s="1"/>
  <c r="Y9" i="12"/>
  <c r="Z9" i="12" s="1"/>
  <c r="Y8" i="12"/>
  <c r="Z8" i="12" s="1"/>
  <c r="Z7" i="12"/>
  <c r="Z12" i="12" l="1"/>
  <c r="Y12" i="12"/>
  <c r="X9" i="11"/>
  <c r="Y9" i="11" s="1"/>
  <c r="X8" i="11"/>
  <c r="Y8" i="11" s="1"/>
  <c r="X7" i="11"/>
  <c r="Y7" i="11" s="1"/>
  <c r="X6" i="11"/>
  <c r="Y6" i="11" s="1"/>
  <c r="X5" i="11"/>
  <c r="Y5" i="11" s="1"/>
  <c r="X4" i="11"/>
  <c r="Y4" i="11" s="1"/>
  <c r="X11" i="10"/>
  <c r="Y11" i="10" s="1"/>
  <c r="X10" i="10"/>
  <c r="X9" i="10"/>
  <c r="Y9" i="10" s="1"/>
  <c r="X8" i="10"/>
  <c r="Y8" i="10" s="1"/>
  <c r="X7" i="10"/>
  <c r="Y7" i="10" s="1"/>
  <c r="X6" i="10"/>
  <c r="Y6" i="10" s="1"/>
  <c r="X5" i="10"/>
  <c r="Y5" i="10" s="1"/>
  <c r="X4" i="10"/>
  <c r="Y4" i="10" s="1"/>
  <c r="Y10" i="10" l="1"/>
  <c r="X13" i="10"/>
  <c r="Y11" i="11"/>
  <c r="X11" i="11"/>
  <c r="Y13" i="10"/>
  <c r="Y75" i="9"/>
  <c r="U76" i="9" s="1"/>
  <c r="Z76" i="9" s="1"/>
  <c r="Y22" i="9"/>
  <c r="Z22" i="9" s="1"/>
  <c r="Y69" i="9"/>
  <c r="Y66" i="9"/>
  <c r="Z66" i="9" s="1"/>
  <c r="Y63" i="9"/>
  <c r="Z63" i="9" s="1"/>
  <c r="Y51" i="9"/>
  <c r="Z51" i="9" s="1"/>
  <c r="Y45" i="9"/>
  <c r="Z45" i="9" s="1"/>
  <c r="Y44" i="9"/>
  <c r="Z44" i="9" s="1"/>
  <c r="Y35" i="9"/>
  <c r="Z35" i="9" s="1"/>
  <c r="Y19" i="9"/>
  <c r="Z19" i="9" s="1"/>
  <c r="Y16" i="9"/>
  <c r="Z16" i="9" s="1"/>
  <c r="Y15" i="9"/>
  <c r="Z15" i="9" s="1"/>
  <c r="Y14" i="9"/>
  <c r="Z14" i="9" s="1"/>
  <c r="Y13" i="9"/>
  <c r="Z13" i="9" s="1"/>
  <c r="Y72" i="9"/>
  <c r="Z72" i="9" s="1"/>
  <c r="Y60" i="9"/>
  <c r="U61" i="9" s="1"/>
  <c r="Z61" i="9" s="1"/>
  <c r="Y57" i="9"/>
  <c r="U58" i="9" s="1"/>
  <c r="Z58" i="9" s="1"/>
  <c r="Y54" i="9"/>
  <c r="U55" i="9" s="1"/>
  <c r="Z55" i="9" s="1"/>
  <c r="Y48" i="9"/>
  <c r="U49" i="9" s="1"/>
  <c r="Y41" i="9"/>
  <c r="U42" i="9" s="1"/>
  <c r="Z42" i="9" s="1"/>
  <c r="Y38" i="9"/>
  <c r="Z38" i="9" s="1"/>
  <c r="Y37" i="9"/>
  <c r="Z37" i="9" s="1"/>
  <c r="Y36" i="9"/>
  <c r="Z36" i="9" s="1"/>
  <c r="Y34" i="9"/>
  <c r="Z34" i="9" s="1"/>
  <c r="Y31" i="9"/>
  <c r="Z31" i="9" s="1"/>
  <c r="Y28" i="9"/>
  <c r="U29" i="9" s="1"/>
  <c r="Z29" i="9" s="1"/>
  <c r="Y25" i="9"/>
  <c r="U26" i="9" s="1"/>
  <c r="Z26" i="9" s="1"/>
  <c r="X79" i="9" l="1"/>
  <c r="Z75" i="9"/>
  <c r="U73" i="9"/>
  <c r="Z73" i="9" s="1"/>
  <c r="U46" i="9"/>
  <c r="Z46" i="9" s="1"/>
  <c r="U23" i="9"/>
  <c r="Z23" i="9" s="1"/>
  <c r="U67" i="9"/>
  <c r="Z67" i="9" s="1"/>
  <c r="U52" i="9"/>
  <c r="Z52" i="9" s="1"/>
  <c r="U64" i="9"/>
  <c r="Z64" i="9" s="1"/>
  <c r="U70" i="9"/>
  <c r="Z70" i="9" s="1"/>
  <c r="Z69" i="9"/>
  <c r="U7" i="9"/>
  <c r="Z7" i="9" s="1"/>
  <c r="U20" i="9"/>
  <c r="Z20" i="9" s="1"/>
  <c r="U39" i="9"/>
  <c r="Z39" i="9" s="1"/>
  <c r="U32" i="9"/>
  <c r="Z32" i="9" s="1"/>
  <c r="U11" i="9"/>
  <c r="Z11" i="9" s="1"/>
  <c r="U17" i="9"/>
  <c r="Z17" i="9" s="1"/>
  <c r="Z60" i="9"/>
  <c r="Z25" i="9"/>
  <c r="Z54" i="9"/>
  <c r="Z57" i="9"/>
  <c r="Z49" i="9"/>
  <c r="Z41" i="9"/>
  <c r="Z48" i="9"/>
  <c r="Z28" i="9"/>
  <c r="Z79" i="9" l="1"/>
</calcChain>
</file>

<file path=xl/sharedStrings.xml><?xml version="1.0" encoding="utf-8"?>
<sst xmlns="http://schemas.openxmlformats.org/spreadsheetml/2006/main" count="668" uniqueCount="235">
  <si>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</si>
  <si>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</si>
  <si>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</si>
  <si>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</si>
  <si>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</si>
  <si>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</si>
  <si>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</si>
  <si>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</si>
  <si>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</si>
  <si>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</si>
  <si>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</si>
  <si>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Kč/ks</t>
  </si>
  <si>
    <t>v noci (22-6 h):</t>
  </si>
  <si>
    <t>za zhotovitele</t>
  </si>
  <si>
    <t>Kč/hod.</t>
  </si>
  <si>
    <t>Kč/km</t>
  </si>
  <si>
    <t>R</t>
  </si>
  <si>
    <t>Q</t>
  </si>
  <si>
    <t>P</t>
  </si>
  <si>
    <t>ano</t>
  </si>
  <si>
    <t>Specifikace servisu:</t>
  </si>
  <si>
    <t>sjednáno:</t>
  </si>
  <si>
    <t>poznámka:</t>
  </si>
  <si>
    <t>záznamy elektronicky:</t>
  </si>
  <si>
    <t>ne</t>
  </si>
  <si>
    <t>v termínu: dle plánu</t>
  </si>
  <si>
    <t>BO = běžné opravy</t>
  </si>
  <si>
    <t>IP = instruktáže personálu</t>
  </si>
  <si>
    <t>Cestovné:</t>
  </si>
  <si>
    <t>Jízdné os. auto:</t>
  </si>
  <si>
    <t xml:space="preserve">Čas na cestě </t>
  </si>
  <si>
    <t>Dojezd technika:</t>
  </si>
  <si>
    <t>Příplatky za práci:</t>
  </si>
  <si>
    <t xml:space="preserve">hodinové sazby </t>
  </si>
  <si>
    <t>v nepracovní dny:</t>
  </si>
  <si>
    <t>Nebude účtován.</t>
  </si>
  <si>
    <t>sterilizátor parní</t>
  </si>
  <si>
    <t>12.</t>
  </si>
  <si>
    <t>měsíčně na adresu:</t>
  </si>
  <si>
    <t>výrobní číslo</t>
  </si>
  <si>
    <t>Plán servisu</t>
  </si>
  <si>
    <t>T</t>
  </si>
  <si>
    <t>T = provozní revize TNS (tlak. nádob)</t>
  </si>
  <si>
    <t>BO</t>
  </si>
  <si>
    <t>Kč/rok</t>
  </si>
  <si>
    <t>Kč/měsíc</t>
  </si>
  <si>
    <t>Seznam přístrojů a ceny bez DPH:</t>
  </si>
  <si>
    <t xml:space="preserve">Paušální sazba celkem bez oprav, cestovného a materiálu:  </t>
  </si>
  <si>
    <t>paušál:</t>
  </si>
  <si>
    <t>K</t>
  </si>
  <si>
    <t>V</t>
  </si>
  <si>
    <t>E = revize elektro</t>
  </si>
  <si>
    <t>v termínu roční prohlídky</t>
  </si>
  <si>
    <t>K = kalibrace měřících systémů teploty a tlaku</t>
  </si>
  <si>
    <t>model přístroje</t>
  </si>
  <si>
    <t>sterilizátor parní prokládací</t>
  </si>
  <si>
    <t>inventární číslo</t>
  </si>
  <si>
    <t>Celkem za oddělení</t>
  </si>
  <si>
    <t>Sterimat 354.2</t>
  </si>
  <si>
    <t>HS 62A</t>
  </si>
  <si>
    <t>HS 401A</t>
  </si>
  <si>
    <t>Sterimat 5104.2</t>
  </si>
  <si>
    <t>83023</t>
  </si>
  <si>
    <t>871314</t>
  </si>
  <si>
    <t>96009</t>
  </si>
  <si>
    <t>892402</t>
  </si>
  <si>
    <t>95021</t>
  </si>
  <si>
    <t>95050</t>
  </si>
  <si>
    <t>030603</t>
  </si>
  <si>
    <t>96028</t>
  </si>
  <si>
    <t>96031</t>
  </si>
  <si>
    <t>HS 402A</t>
  </si>
  <si>
    <t>Sterimat 574.2</t>
  </si>
  <si>
    <t>HS 122A</t>
  </si>
  <si>
    <t>080598</t>
  </si>
  <si>
    <t>Stericell 222</t>
  </si>
  <si>
    <t>Q = čtvrtletní prohlídka a údržba (BTK)</t>
  </si>
  <si>
    <t>P = půlroční prohlídka a údržba (BTK)</t>
  </si>
  <si>
    <t>R = roční prohlídka a údržba (BTK)</t>
  </si>
  <si>
    <t>BTK</t>
  </si>
  <si>
    <t>030602</t>
  </si>
  <si>
    <t>sterilizátor horkovzdušný</t>
  </si>
  <si>
    <t>m</t>
  </si>
  <si>
    <t>00707400</t>
  </si>
  <si>
    <t>00707300</t>
  </si>
  <si>
    <t>PO = pohotovost</t>
  </si>
  <si>
    <t>označené přístroje v nepracovní dny 8:00 - 18:00</t>
  </si>
  <si>
    <t>PO</t>
  </si>
  <si>
    <t>Kč/m.</t>
  </si>
  <si>
    <t>sterilizátor parní prokl.</t>
  </si>
  <si>
    <t>viz kontakty objednatele</t>
  </si>
  <si>
    <r>
      <t xml:space="preserve">nástup na opravu do: </t>
    </r>
    <r>
      <rPr>
        <b/>
        <sz val="8"/>
        <rFont val="Arial CE"/>
        <charset val="238"/>
      </rPr>
      <t>24 hodin / 12 hodin *)</t>
    </r>
  </si>
  <si>
    <t>m = měsíční kontrola pojistných ventilů</t>
  </si>
  <si>
    <t>v souladu s požadavkem ČSN 690012</t>
  </si>
  <si>
    <t>Stericell 55</t>
  </si>
  <si>
    <t>STR00844</t>
  </si>
  <si>
    <t>142616</t>
  </si>
  <si>
    <t>Unisteri 336-2 ED</t>
  </si>
  <si>
    <t>Traumatologie ambulance - 141400</t>
  </si>
  <si>
    <t>Oční sál - 135600</t>
  </si>
  <si>
    <t>Klinická biochemie laboratoř - 150500</t>
  </si>
  <si>
    <t>Mikrobiologie laboratoř - 152500</t>
  </si>
  <si>
    <t>Unisteri HP 336-1 ED</t>
  </si>
  <si>
    <t>5140668</t>
  </si>
  <si>
    <t>5140701</t>
  </si>
  <si>
    <t>Porodnicko-gynekologické sály - 138600</t>
  </si>
  <si>
    <t>Transfúzní oddělení laboratoř - 156500</t>
  </si>
  <si>
    <t>Patologie laboratoř - 153500</t>
  </si>
  <si>
    <t>ORL sál - 134600</t>
  </si>
  <si>
    <t>C150995</t>
  </si>
  <si>
    <t>Ústní, čelistní a obličejová chirurgie ambulance - 136400</t>
  </si>
  <si>
    <t>5140666</t>
  </si>
  <si>
    <t>231800</t>
  </si>
  <si>
    <t>849300</t>
  </si>
  <si>
    <t>346900</t>
  </si>
  <si>
    <t>298800</t>
  </si>
  <si>
    <t>349500</t>
  </si>
  <si>
    <t>346800</t>
  </si>
  <si>
    <t>Q10022</t>
  </si>
  <si>
    <t>141828</t>
  </si>
  <si>
    <t>Stericell 111</t>
  </si>
  <si>
    <t>Stericell 404</t>
  </si>
  <si>
    <t>C161058</t>
  </si>
  <si>
    <t>Paušální sazba bez DPH</t>
  </si>
  <si>
    <t>Název oddělení / druh přístroje</t>
  </si>
  <si>
    <t>171633</t>
  </si>
  <si>
    <t>171634</t>
  </si>
  <si>
    <t>5170801</t>
  </si>
  <si>
    <t>Ústní, čelistní a obličejová chirurgie sál - 136600</t>
  </si>
  <si>
    <t>Sterimat PLUS</t>
  </si>
  <si>
    <t>162651</t>
  </si>
  <si>
    <t>Oddělení soudního lékařství. laboratoř - 153501</t>
  </si>
  <si>
    <t>Sterivap HP 636-2 ED</t>
  </si>
  <si>
    <t>5171007</t>
  </si>
  <si>
    <t>Porodnicko-gynekologické sály, lůžka - 138601</t>
  </si>
  <si>
    <t>Klinická hematologie lůžka - 155100</t>
  </si>
  <si>
    <t>Urologie lůžka - 133100</t>
  </si>
  <si>
    <t>ORL lůžka - 134100</t>
  </si>
  <si>
    <t>ORL ambulance - 134400</t>
  </si>
  <si>
    <t>Ústní, čelistní a obličejová chirurgie lůžka - 136400</t>
  </si>
  <si>
    <t>Lékárna nemocnice - 170700</t>
  </si>
  <si>
    <t>Lékárna veřejnost - 170700</t>
  </si>
  <si>
    <t>zajišťuje provozovatel (vlastní zaměstnanec)</t>
  </si>
  <si>
    <t>umístění přístroje</t>
  </si>
  <si>
    <t>PBTK</t>
  </si>
  <si>
    <t>Paušální sazba           bez DPH</t>
  </si>
  <si>
    <t>Seznam přístrojů:</t>
  </si>
  <si>
    <t>Kč/hod</t>
  </si>
  <si>
    <t>Centrální sterilizace</t>
  </si>
  <si>
    <t>parní sterilizátor</t>
  </si>
  <si>
    <t>Sterivap E 6612-2FDD</t>
  </si>
  <si>
    <t>Sterivap E 6612-2ED</t>
  </si>
  <si>
    <t>Sterivap E 666-2FDD</t>
  </si>
  <si>
    <t>Venticell 111 ECO</t>
  </si>
  <si>
    <t>Lékárna</t>
  </si>
  <si>
    <t>horkovzd.sterilizátor</t>
  </si>
  <si>
    <t>Mikrobiologie</t>
  </si>
  <si>
    <t>Stericell 222 R</t>
  </si>
  <si>
    <t>022091</t>
  </si>
  <si>
    <t>SANYO MLS-3780</t>
  </si>
  <si>
    <t>Operační sál</t>
  </si>
  <si>
    <t>Unisteri 336-1ED</t>
  </si>
  <si>
    <t>060117</t>
  </si>
  <si>
    <t xml:space="preserve">Paušální sazba celkem bez oprav, cestovného a materiálu:    </t>
  </si>
  <si>
    <t>km</t>
  </si>
  <si>
    <t>v termínu: dle dohody, cena viz hodinová sazba na opravy</t>
  </si>
  <si>
    <t>Vyznačené úkony po dobu záruky zdarma</t>
  </si>
  <si>
    <t>Sterivap 669-2 ED</t>
  </si>
  <si>
    <t>Sterivap HP E 636-2 ED</t>
  </si>
  <si>
    <t>Oční ambulance</t>
  </si>
  <si>
    <t>Ústavní lékárna</t>
  </si>
  <si>
    <t>Operační sály</t>
  </si>
  <si>
    <t>v souladu s požadavkem ČSN 690012, zajišťuje provozovatel</t>
  </si>
  <si>
    <t>v měsíci dubnu</t>
  </si>
  <si>
    <t>031012</t>
  </si>
  <si>
    <t>031013</t>
  </si>
  <si>
    <t>Stericell 111 Komfort</t>
  </si>
  <si>
    <t>B040519</t>
  </si>
  <si>
    <t>B072237</t>
  </si>
  <si>
    <t>030618</t>
  </si>
  <si>
    <t>druh přístroje</t>
  </si>
  <si>
    <t>vyznačené přístroje</t>
  </si>
  <si>
    <t>Sterivap HP E 6612-2 ED</t>
  </si>
  <si>
    <t>Formomat PL 349-2</t>
  </si>
  <si>
    <t>plynový sterilizátor</t>
  </si>
  <si>
    <t>inkubátor</t>
  </si>
  <si>
    <t>Incucell 111V</t>
  </si>
  <si>
    <t>162504</t>
  </si>
  <si>
    <t>971419</t>
  </si>
  <si>
    <r>
      <t xml:space="preserve">nástup na opravu do: </t>
    </r>
    <r>
      <rPr>
        <b/>
        <sz val="8"/>
        <rFont val="Arial CE"/>
        <charset val="238"/>
      </rPr>
      <t>24 hodin / 12 hodin - fialové buňky</t>
    </r>
  </si>
  <si>
    <t>Příloha č. 1 Servisní smlouvy - Soupis zdravotnické techniky</t>
  </si>
  <si>
    <t>vyplní dodavatel</t>
  </si>
  <si>
    <t>POZNÁMKY</t>
  </si>
  <si>
    <t>Barevná legenda:</t>
  </si>
  <si>
    <t>názvy oddělení</t>
  </si>
  <si>
    <t>nevyplňovat</t>
  </si>
  <si>
    <t>nástup na opravu do 12 hodin / vyplní dodavatel</t>
  </si>
  <si>
    <t>přístroj v záruce, vyznačené úkony po dobu trvání záruky ZDARMA / vyplní dodavatel</t>
  </si>
  <si>
    <t>Centrální sterilizace - 162600</t>
  </si>
  <si>
    <t>Sterivap 666-2 FDED</t>
  </si>
  <si>
    <t>Q10706</t>
  </si>
  <si>
    <t>5190637</t>
  </si>
  <si>
    <t>Q10476</t>
  </si>
  <si>
    <t>Q10477</t>
  </si>
  <si>
    <t>00349700</t>
  </si>
  <si>
    <t>27-000000103</t>
  </si>
  <si>
    <t>Q10020</t>
  </si>
  <si>
    <t>Q10021</t>
  </si>
  <si>
    <t>Q10475</t>
  </si>
  <si>
    <t>Q10490</t>
  </si>
  <si>
    <t>STR00072</t>
  </si>
  <si>
    <t>Z10831</t>
  </si>
  <si>
    <t>Q10402</t>
  </si>
  <si>
    <t xml:space="preserve">sterilizátor parní </t>
  </si>
  <si>
    <t xml:space="preserve">sterilizátor horkovzd. </t>
  </si>
  <si>
    <t>V = validace</t>
  </si>
  <si>
    <t>KUPAH000HESX</t>
  </si>
  <si>
    <t>sterilizátor parní vč. el.vy.</t>
  </si>
  <si>
    <t>sterilizátor formaldehydový</t>
  </si>
  <si>
    <t>Q11171</t>
  </si>
  <si>
    <t>140821</t>
  </si>
  <si>
    <t>KUPAH000HEMR</t>
  </si>
  <si>
    <t>Stericell 111 ECO</t>
  </si>
  <si>
    <t>Z12542</t>
  </si>
  <si>
    <t>J221117</t>
  </si>
  <si>
    <t>KUPAH000HENM</t>
  </si>
  <si>
    <t>sterilizátor parní s vyvíječem</t>
  </si>
  <si>
    <t>Sterivap HP 636-1 ED</t>
  </si>
  <si>
    <t>Q10905</t>
  </si>
  <si>
    <t>5200337</t>
  </si>
  <si>
    <t>sterilizátor horkovzdušný/Z1</t>
  </si>
  <si>
    <r>
      <rPr>
        <b/>
        <sz val="8"/>
        <rFont val="Arial CE"/>
        <charset val="238"/>
      </rPr>
      <t>Z1</t>
    </r>
    <r>
      <rPr>
        <sz val="8"/>
        <rFont val="Arial CE"/>
        <charset val="238"/>
      </rPr>
      <t xml:space="preserve"> - přístroj v záruce do 1/2026</t>
    </r>
  </si>
  <si>
    <t>aktuálně mimo provoz</t>
  </si>
  <si>
    <t>horkovzd.suš.</t>
  </si>
  <si>
    <t xml:space="preserve">parní sterilizátor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</si>
</sst>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"/>
    <numFmt numFmtId="165" formatCode="_-* #,##0\ &quot;Kč&quot;_-;\-* #,##0\ &quot;Kč&quot;_-;_-* &quot;-&quot;??\ &quot;Kč&quot;_-;_-@_-"/>
    <numFmt numFmtId="166" formatCode="#,##0_ ;\-#,##0\ "/>
    <numFmt numFmtId="167" formatCode="_-* #,##0.00\ [$Kč-405]_-;\-* #,##0.00\ [$Kč-405]_-;_-* &quot;-&quot;??\ [$Kč-405]_-;_-@_-"/>
    <numFmt numFmtId="168" formatCode="#,##0.00_ ;\-#,##0.00\ "/>
    <numFmt numFmtId="169" formatCode="h:mm;@"/>
  </numFmts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.5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i/>
      <sz val="7.5"/>
      <name val="Arial CE"/>
      <family val="2"/>
      <charset val="238"/>
    </font>
    <font>
      <sz val="8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color indexed="10"/>
      <name val="Arial CE"/>
      <charset val="238"/>
    </font>
    <font>
      <i/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9"/>
      <name val="Arial CE"/>
      <charset val="238"/>
    </font>
    <font>
      <i/>
      <sz val="8"/>
      <color indexed="10"/>
      <name val="Arial CE"/>
      <family val="2"/>
      <charset val="238"/>
    </font>
    <font>
      <b/>
      <sz val="8"/>
      <name val="Arial Narrow"/>
      <family val="2"/>
      <charset val="238"/>
    </font>
    <font>
      <b/>
      <sz val="7.5"/>
      <name val="Arial CE"/>
      <charset val="238"/>
    </font>
    <font>
      <b/>
      <i/>
      <sz val="7.5"/>
      <color rgb="FFFF000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49">
    <xf numFmtId="0" fontId="0" fillId="0" borderId="0" xfId="0"/>
    <xf numFmtId="0" fontId="3" fillId="0" borderId="0" xfId="0" applyFont="1"/>
    <xf numFmtId="3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 applyAlignment="1">
      <alignment horizontal="center"/>
    </xf>
    <xf numFmtId="49" fontId="3" fillId="0" borderId="0" xfId="0" applyNumberFormat="1" applyFont="1"/>
    <xf numFmtId="49" fontId="4" fillId="0" borderId="0" xfId="0" applyNumberFormat="1" applyFont="1"/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/>
    </xf>
    <xf numFmtId="3" fontId="5" fillId="0" borderId="0" xfId="1" applyNumberFormat="1" applyFont="1" applyFill="1" applyBorder="1" applyAlignment="1">
      <alignment horizontal="right"/>
    </xf>
    <xf numFmtId="0" fontId="7" fillId="0" borderId="0" xfId="0" applyFont="1" applyProtection="1">
      <protection locked="0"/>
    </xf>
    <xf numFmtId="3" fontId="4" fillId="0" borderId="0" xfId="0" applyNumberFormat="1" applyFont="1"/>
    <xf numFmtId="0" fontId="4" fillId="0" borderId="0" xfId="0" applyFont="1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left"/>
    </xf>
    <xf numFmtId="164" fontId="4" fillId="0" borderId="0" xfId="0" applyNumberFormat="1" applyFont="1"/>
    <xf numFmtId="3" fontId="4" fillId="0" borderId="0" xfId="1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1" fontId="4" fillId="0" borderId="0" xfId="1" applyNumberFormat="1" applyFont="1" applyFill="1" applyBorder="1" applyAlignment="1">
      <alignment horizontal="left"/>
    </xf>
    <xf numFmtId="16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5" fillId="0" borderId="0" xfId="0" applyNumberFormat="1" applyFont="1"/>
    <xf numFmtId="0" fontId="5" fillId="0" borderId="4" xfId="0" applyFont="1" applyBorder="1" applyAlignment="1">
      <alignment horizontal="left"/>
    </xf>
    <xf numFmtId="49" fontId="4" fillId="0" borderId="6" xfId="0" applyNumberFormat="1" applyFont="1" applyBorder="1"/>
    <xf numFmtId="0" fontId="5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0" fontId="11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left"/>
    </xf>
    <xf numFmtId="0" fontId="13" fillId="0" borderId="0" xfId="0" applyFont="1"/>
    <xf numFmtId="49" fontId="10" fillId="0" borderId="0" xfId="0" applyNumberFormat="1" applyFont="1" applyAlignment="1">
      <alignment horizontal="center"/>
    </xf>
    <xf numFmtId="0" fontId="12" fillId="0" borderId="0" xfId="0" applyFont="1" applyProtection="1">
      <protection locked="0"/>
    </xf>
    <xf numFmtId="49" fontId="11" fillId="0" borderId="0" xfId="0" applyNumberFormat="1" applyFont="1" applyAlignment="1">
      <alignment horizontal="left"/>
    </xf>
    <xf numFmtId="0" fontId="8" fillId="0" borderId="0" xfId="0" applyFont="1"/>
    <xf numFmtId="49" fontId="12" fillId="0" borderId="0" xfId="0" applyNumberFormat="1" applyFont="1"/>
    <xf numFmtId="49" fontId="4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3" fontId="8" fillId="0" borderId="0" xfId="0" applyNumberFormat="1" applyFont="1"/>
    <xf numFmtId="1" fontId="11" fillId="0" borderId="0" xfId="0" applyNumberFormat="1" applyFont="1"/>
    <xf numFmtId="2" fontId="11" fillId="0" borderId="0" xfId="0" applyNumberFormat="1" applyFont="1"/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center"/>
    </xf>
    <xf numFmtId="0" fontId="14" fillId="0" borderId="0" xfId="0" applyFont="1"/>
    <xf numFmtId="3" fontId="11" fillId="0" borderId="0" xfId="0" applyNumberFormat="1" applyFont="1"/>
    <xf numFmtId="3" fontId="14" fillId="0" borderId="0" xfId="1" applyNumberFormat="1" applyFont="1" applyFill="1" applyBorder="1" applyAlignment="1">
      <alignment horizontal="center"/>
    </xf>
    <xf numFmtId="3" fontId="14" fillId="0" borderId="0" xfId="1" applyNumberFormat="1" applyFont="1" applyFill="1" applyBorder="1" applyAlignment="1">
      <alignment horizontal="right"/>
    </xf>
    <xf numFmtId="1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Protection="1"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3" fontId="11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3" fontId="12" fillId="0" borderId="0" xfId="0" applyNumberFormat="1" applyFont="1" applyAlignment="1">
      <alignment horizontal="right"/>
    </xf>
    <xf numFmtId="0" fontId="4" fillId="0" borderId="10" xfId="0" applyFont="1" applyBorder="1"/>
    <xf numFmtId="49" fontId="4" fillId="0" borderId="11" xfId="0" applyNumberFormat="1" applyFont="1" applyBorder="1"/>
    <xf numFmtId="3" fontId="4" fillId="0" borderId="12" xfId="0" applyNumberFormat="1" applyFont="1" applyBorder="1" applyAlignment="1">
      <alignment horizontal="center"/>
    </xf>
    <xf numFmtId="0" fontId="4" fillId="0" borderId="25" xfId="0" applyFont="1" applyBorder="1"/>
    <xf numFmtId="49" fontId="11" fillId="0" borderId="18" xfId="0" applyNumberFormat="1" applyFont="1" applyBorder="1" applyAlignment="1">
      <alignment horizontal="left"/>
    </xf>
    <xf numFmtId="0" fontId="4" fillId="0" borderId="26" xfId="0" applyFont="1" applyBorder="1"/>
    <xf numFmtId="0" fontId="5" fillId="0" borderId="27" xfId="0" applyFont="1" applyBorder="1" applyAlignment="1">
      <alignment horizontal="left"/>
    </xf>
    <xf numFmtId="49" fontId="4" fillId="0" borderId="28" xfId="0" applyNumberFormat="1" applyFont="1" applyBorder="1" applyAlignment="1">
      <alignment horizontal="left"/>
    </xf>
    <xf numFmtId="49" fontId="4" fillId="0" borderId="29" xfId="0" applyNumberFormat="1" applyFont="1" applyBorder="1"/>
    <xf numFmtId="0" fontId="5" fillId="0" borderId="29" xfId="0" applyFont="1" applyBorder="1"/>
    <xf numFmtId="49" fontId="4" fillId="0" borderId="29" xfId="0" applyNumberFormat="1" applyFont="1" applyBorder="1" applyAlignment="1">
      <alignment horizontal="center"/>
    </xf>
    <xf numFmtId="49" fontId="4" fillId="0" borderId="27" xfId="0" applyNumberFormat="1" applyFont="1" applyBorder="1" applyAlignment="1">
      <alignment horizontal="center"/>
    </xf>
    <xf numFmtId="3" fontId="11" fillId="0" borderId="12" xfId="0" applyNumberFormat="1" applyFont="1" applyBorder="1"/>
    <xf numFmtId="49" fontId="4" fillId="0" borderId="2" xfId="0" applyNumberFormat="1" applyFont="1" applyBorder="1"/>
    <xf numFmtId="49" fontId="4" fillId="0" borderId="6" xfId="0" applyNumberFormat="1" applyFont="1" applyBorder="1" applyAlignment="1">
      <alignment horizontal="left"/>
    </xf>
    <xf numFmtId="49" fontId="4" fillId="0" borderId="29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right" vertical="center"/>
    </xf>
    <xf numFmtId="49" fontId="4" fillId="0" borderId="20" xfId="0" applyNumberFormat="1" applyFont="1" applyBorder="1" applyAlignment="1">
      <alignment horizontal="center"/>
    </xf>
    <xf numFmtId="3" fontId="4" fillId="0" borderId="20" xfId="0" applyNumberFormat="1" applyFont="1" applyBorder="1"/>
    <xf numFmtId="0" fontId="4" fillId="0" borderId="20" xfId="0" applyFont="1" applyBorder="1" applyAlignment="1">
      <alignment horizontal="center"/>
    </xf>
    <xf numFmtId="3" fontId="12" fillId="0" borderId="20" xfId="0" applyNumberFormat="1" applyFont="1" applyBorder="1" applyAlignment="1">
      <alignment horizontal="right"/>
    </xf>
    <xf numFmtId="165" fontId="12" fillId="0" borderId="20" xfId="1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/>
    <xf numFmtId="49" fontId="4" fillId="0" borderId="3" xfId="0" applyNumberFormat="1" applyFont="1" applyBorder="1"/>
    <xf numFmtId="3" fontId="12" fillId="0" borderId="0" xfId="0" applyNumberFormat="1" applyFont="1"/>
    <xf numFmtId="49" fontId="4" fillId="0" borderId="13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0" fontId="11" fillId="0" borderId="9" xfId="0" applyFont="1" applyBorder="1" applyProtection="1">
      <protection locked="0"/>
    </xf>
    <xf numFmtId="49" fontId="12" fillId="0" borderId="9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0" fontId="11" fillId="0" borderId="3" xfId="0" applyFont="1" applyBorder="1"/>
    <xf numFmtId="49" fontId="11" fillId="0" borderId="13" xfId="0" applyNumberFormat="1" applyFont="1" applyBorder="1" applyAlignment="1">
      <alignment horizontal="right"/>
    </xf>
    <xf numFmtId="0" fontId="7" fillId="0" borderId="39" xfId="0" applyFont="1" applyBorder="1" applyProtection="1">
      <protection locked="0"/>
    </xf>
    <xf numFmtId="0" fontId="4" fillId="0" borderId="40" xfId="0" applyFont="1" applyBorder="1"/>
    <xf numFmtId="49" fontId="4" fillId="0" borderId="41" xfId="0" applyNumberFormat="1" applyFont="1" applyBorder="1"/>
    <xf numFmtId="49" fontId="4" fillId="2" borderId="39" xfId="0" applyNumberFormat="1" applyFont="1" applyFill="1" applyBorder="1" applyAlignment="1">
      <alignment horizontal="center"/>
    </xf>
    <xf numFmtId="49" fontId="4" fillId="2" borderId="40" xfId="0" applyNumberFormat="1" applyFont="1" applyFill="1" applyBorder="1" applyAlignment="1">
      <alignment horizontal="center"/>
    </xf>
    <xf numFmtId="49" fontId="4" fillId="2" borderId="41" xfId="0" applyNumberFormat="1" applyFont="1" applyFill="1" applyBorder="1" applyAlignment="1">
      <alignment horizontal="center"/>
    </xf>
    <xf numFmtId="3" fontId="5" fillId="0" borderId="39" xfId="0" applyNumberFormat="1" applyFont="1" applyBorder="1" applyAlignment="1">
      <alignment horizontal="center"/>
    </xf>
    <xf numFmtId="3" fontId="5" fillId="0" borderId="40" xfId="0" applyNumberFormat="1" applyFont="1" applyBorder="1" applyAlignment="1">
      <alignment horizontal="center"/>
    </xf>
    <xf numFmtId="3" fontId="5" fillId="0" borderId="41" xfId="0" applyNumberFormat="1" applyFont="1" applyBorder="1" applyAlignment="1">
      <alignment horizontal="center"/>
    </xf>
    <xf numFmtId="3" fontId="5" fillId="0" borderId="42" xfId="0" applyNumberFormat="1" applyFont="1" applyBorder="1" applyAlignment="1">
      <alignment horizontal="center"/>
    </xf>
    <xf numFmtId="0" fontId="16" fillId="0" borderId="11" xfId="0" applyFont="1" applyBorder="1"/>
    <xf numFmtId="166" fontId="4" fillId="0" borderId="10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right"/>
    </xf>
    <xf numFmtId="3" fontId="11" fillId="0" borderId="9" xfId="0" applyNumberFormat="1" applyFont="1" applyBorder="1" applyAlignment="1">
      <alignment horizontal="right"/>
    </xf>
    <xf numFmtId="3" fontId="11" fillId="0" borderId="2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166" fontId="11" fillId="0" borderId="37" xfId="0" applyNumberFormat="1" applyFont="1" applyBorder="1" applyAlignment="1">
      <alignment horizontal="center"/>
    </xf>
    <xf numFmtId="3" fontId="11" fillId="0" borderId="13" xfId="0" applyNumberFormat="1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/>
    </xf>
    <xf numFmtId="3" fontId="11" fillId="0" borderId="37" xfId="0" applyNumberFormat="1" applyFont="1" applyBorder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27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/>
    </xf>
    <xf numFmtId="1" fontId="12" fillId="0" borderId="0" xfId="0" applyNumberFormat="1" applyFont="1" applyAlignment="1">
      <alignment horizontal="right"/>
    </xf>
    <xf numFmtId="49" fontId="16" fillId="0" borderId="3" xfId="0" applyNumberFormat="1" applyFont="1" applyBorder="1"/>
    <xf numFmtId="49" fontId="4" fillId="0" borderId="3" xfId="0" applyNumberFormat="1" applyFont="1" applyBorder="1" applyAlignment="1">
      <alignment horizontal="right"/>
    </xf>
    <xf numFmtId="49" fontId="11" fillId="0" borderId="3" xfId="0" applyNumberFormat="1" applyFont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0" fontId="11" fillId="0" borderId="46" xfId="0" applyFont="1" applyBorder="1"/>
    <xf numFmtId="1" fontId="5" fillId="0" borderId="20" xfId="0" applyNumberFormat="1" applyFont="1" applyBorder="1" applyAlignment="1">
      <alignment horizontal="left"/>
    </xf>
    <xf numFmtId="0" fontId="5" fillId="0" borderId="37" xfId="0" applyFont="1" applyBorder="1"/>
    <xf numFmtId="49" fontId="12" fillId="0" borderId="20" xfId="0" applyNumberFormat="1" applyFont="1" applyBorder="1" applyAlignment="1">
      <alignment horizontal="left"/>
    </xf>
    <xf numFmtId="49" fontId="12" fillId="0" borderId="20" xfId="0" applyNumberFormat="1" applyFont="1" applyBorder="1"/>
    <xf numFmtId="0" fontId="13" fillId="0" borderId="20" xfId="0" applyFont="1" applyBorder="1"/>
    <xf numFmtId="49" fontId="10" fillId="0" borderId="20" xfId="0" applyNumberFormat="1" applyFont="1" applyBorder="1" applyAlignment="1">
      <alignment horizontal="center"/>
    </xf>
    <xf numFmtId="3" fontId="12" fillId="0" borderId="37" xfId="0" applyNumberFormat="1" applyFont="1" applyBorder="1" applyAlignment="1">
      <alignment horizontal="right"/>
    </xf>
    <xf numFmtId="0" fontId="11" fillId="0" borderId="47" xfId="0" applyFont="1" applyBorder="1"/>
    <xf numFmtId="0" fontId="11" fillId="0" borderId="48" xfId="0" applyFont="1" applyBorder="1" applyAlignment="1">
      <alignment horizontal="center"/>
    </xf>
    <xf numFmtId="49" fontId="11" fillId="0" borderId="48" xfId="0" applyNumberFormat="1" applyFont="1" applyBorder="1" applyAlignment="1">
      <alignment horizontal="left"/>
    </xf>
    <xf numFmtId="44" fontId="4" fillId="0" borderId="0" xfId="0" applyNumberFormat="1" applyFont="1"/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3" fontId="12" fillId="0" borderId="18" xfId="0" applyNumberFormat="1" applyFont="1" applyBorder="1"/>
    <xf numFmtId="49" fontId="4" fillId="0" borderId="2" xfId="0" applyNumberFormat="1" applyFont="1" applyBorder="1" applyAlignment="1">
      <alignment horizontal="right"/>
    </xf>
    <xf numFmtId="0" fontId="12" fillId="4" borderId="21" xfId="0" applyFont="1" applyFill="1" applyBorder="1"/>
    <xf numFmtId="0" fontId="5" fillId="4" borderId="22" xfId="0" applyFont="1" applyFill="1" applyBorder="1"/>
    <xf numFmtId="0" fontId="12" fillId="4" borderId="23" xfId="0" applyFont="1" applyFill="1" applyBorder="1" applyAlignment="1">
      <alignment horizontal="left"/>
    </xf>
    <xf numFmtId="0" fontId="12" fillId="4" borderId="23" xfId="0" applyFont="1" applyFill="1" applyBorder="1" applyAlignment="1">
      <alignment horizontal="right"/>
    </xf>
    <xf numFmtId="49" fontId="12" fillId="4" borderId="23" xfId="0" applyNumberFormat="1" applyFont="1" applyFill="1" applyBorder="1" applyAlignment="1">
      <alignment horizontal="left"/>
    </xf>
    <xf numFmtId="49" fontId="12" fillId="4" borderId="24" xfId="0" applyNumberFormat="1" applyFont="1" applyFill="1" applyBorder="1" applyAlignment="1">
      <alignment horizontal="left"/>
    </xf>
    <xf numFmtId="49" fontId="12" fillId="4" borderId="24" xfId="0" applyNumberFormat="1" applyFont="1" applyFill="1" applyBorder="1"/>
    <xf numFmtId="0" fontId="13" fillId="4" borderId="24" xfId="0" applyFont="1" applyFill="1" applyBorder="1"/>
    <xf numFmtId="49" fontId="10" fillId="4" borderId="24" xfId="0" applyNumberFormat="1" applyFont="1" applyFill="1" applyBorder="1" applyAlignment="1">
      <alignment horizontal="center"/>
    </xf>
    <xf numFmtId="3" fontId="12" fillId="4" borderId="22" xfId="0" applyNumberFormat="1" applyFont="1" applyFill="1" applyBorder="1" applyAlignment="1">
      <alignment horizontal="right"/>
    </xf>
    <xf numFmtId="3" fontId="12" fillId="4" borderId="16" xfId="0" applyNumberFormat="1" applyFont="1" applyFill="1" applyBorder="1" applyAlignment="1">
      <alignment horizontal="right"/>
    </xf>
    <xf numFmtId="3" fontId="12" fillId="0" borderId="13" xfId="0" applyNumberFormat="1" applyFont="1" applyBorder="1" applyAlignment="1">
      <alignment horizontal="left"/>
    </xf>
    <xf numFmtId="49" fontId="11" fillId="0" borderId="3" xfId="0" applyNumberFormat="1" applyFont="1" applyBorder="1"/>
    <xf numFmtId="0" fontId="16" fillId="5" borderId="9" xfId="0" applyFont="1" applyFill="1" applyBorder="1" applyProtection="1">
      <protection locked="0"/>
    </xf>
    <xf numFmtId="49" fontId="11" fillId="5" borderId="3" xfId="0" applyNumberFormat="1" applyFont="1" applyFill="1" applyBorder="1"/>
    <xf numFmtId="0" fontId="5" fillId="5" borderId="19" xfId="0" applyFont="1" applyFill="1" applyBorder="1"/>
    <xf numFmtId="0" fontId="5" fillId="5" borderId="19" xfId="0" applyFont="1" applyFill="1" applyBorder="1" applyAlignment="1">
      <alignment horizontal="left"/>
    </xf>
    <xf numFmtId="0" fontId="11" fillId="5" borderId="19" xfId="0" applyFont="1" applyFill="1" applyBorder="1"/>
    <xf numFmtId="49" fontId="4" fillId="5" borderId="19" xfId="0" applyNumberFormat="1" applyFont="1" applyFill="1" applyBorder="1" applyAlignment="1">
      <alignment horizontal="center"/>
    </xf>
    <xf numFmtId="49" fontId="4" fillId="5" borderId="51" xfId="0" applyNumberFormat="1" applyFont="1" applyFill="1" applyBorder="1" applyAlignment="1">
      <alignment horizontal="center"/>
    </xf>
    <xf numFmtId="49" fontId="16" fillId="5" borderId="48" xfId="0" applyNumberFormat="1" applyFont="1" applyFill="1" applyBorder="1" applyProtection="1">
      <protection locked="0"/>
    </xf>
    <xf numFmtId="0" fontId="3" fillId="0" borderId="0" xfId="2" applyFont="1" applyAlignment="1">
      <alignment vertical="center" wrapText="1"/>
    </xf>
    <xf numFmtId="3" fontId="6" fillId="0" borderId="10" xfId="3" applyNumberFormat="1" applyFont="1" applyBorder="1" applyAlignment="1">
      <alignment horizontal="center" vertical="center" wrapText="1"/>
    </xf>
    <xf numFmtId="3" fontId="6" fillId="0" borderId="11" xfId="3" applyNumberFormat="1" applyFont="1" applyBorder="1" applyAlignment="1">
      <alignment horizontal="center" vertical="center" wrapText="1"/>
    </xf>
    <xf numFmtId="3" fontId="6" fillId="0" borderId="12" xfId="3" applyNumberFormat="1" applyFont="1" applyBorder="1" applyAlignment="1">
      <alignment horizontal="center" vertical="center" wrapText="1"/>
    </xf>
    <xf numFmtId="0" fontId="7" fillId="0" borderId="63" xfId="2" applyFont="1" applyBorder="1" applyProtection="1">
      <protection locked="0"/>
    </xf>
    <xf numFmtId="0" fontId="6" fillId="0" borderId="19" xfId="2" applyFont="1" applyBorder="1"/>
    <xf numFmtId="49" fontId="6" fillId="0" borderId="64" xfId="2" applyNumberFormat="1" applyFont="1" applyBorder="1"/>
    <xf numFmtId="49" fontId="6" fillId="2" borderId="7" xfId="2" applyNumberFormat="1" applyFont="1" applyFill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center" vertical="center"/>
    </xf>
    <xf numFmtId="49" fontId="6" fillId="2" borderId="8" xfId="2" applyNumberFormat="1" applyFont="1" applyFill="1" applyBorder="1" applyAlignment="1">
      <alignment horizontal="center" vertical="center"/>
    </xf>
    <xf numFmtId="3" fontId="9" fillId="0" borderId="32" xfId="3" applyNumberFormat="1" applyFont="1" applyBorder="1" applyAlignment="1">
      <alignment horizontal="center"/>
    </xf>
    <xf numFmtId="3" fontId="9" fillId="0" borderId="30" xfId="3" applyNumberFormat="1" applyFont="1" applyBorder="1" applyAlignment="1">
      <alignment horizontal="center"/>
    </xf>
    <xf numFmtId="3" fontId="9" fillId="0" borderId="65" xfId="3" applyNumberFormat="1" applyFont="1" applyBorder="1" applyAlignment="1">
      <alignment horizontal="center"/>
    </xf>
    <xf numFmtId="3" fontId="5" fillId="0" borderId="32" xfId="3" applyNumberFormat="1" applyFont="1" applyBorder="1" applyAlignment="1">
      <alignment horizontal="center"/>
    </xf>
    <xf numFmtId="3" fontId="5" fillId="0" borderId="65" xfId="3" applyNumberFormat="1" applyFont="1" applyBorder="1" applyAlignment="1">
      <alignment horizontal="center"/>
    </xf>
    <xf numFmtId="3" fontId="5" fillId="0" borderId="66" xfId="3" applyNumberFormat="1" applyFont="1" applyBorder="1" applyAlignment="1">
      <alignment horizontal="center"/>
    </xf>
    <xf numFmtId="3" fontId="5" fillId="0" borderId="67" xfId="3" applyNumberFormat="1" applyFont="1" applyBorder="1" applyAlignment="1">
      <alignment horizontal="center"/>
    </xf>
    <xf numFmtId="3" fontId="5" fillId="0" borderId="68" xfId="3" applyNumberFormat="1" applyFont="1" applyBorder="1" applyAlignment="1">
      <alignment horizontal="center"/>
    </xf>
    <xf numFmtId="0" fontId="6" fillId="0" borderId="36" xfId="2" applyFont="1" applyBorder="1"/>
    <xf numFmtId="49" fontId="4" fillId="0" borderId="23" xfId="2" applyNumberFormat="1" applyFont="1" applyBorder="1"/>
    <xf numFmtId="0" fontId="4" fillId="0" borderId="16" xfId="2" applyFont="1" applyBorder="1" applyAlignment="1">
      <alignment horizontal="right"/>
    </xf>
    <xf numFmtId="0" fontId="4" fillId="0" borderId="0" xfId="2" applyFont="1"/>
    <xf numFmtId="0" fontId="4" fillId="0" borderId="13" xfId="2" applyFont="1" applyBorder="1" applyAlignment="1">
      <alignment horizontal="right"/>
    </xf>
    <xf numFmtId="0" fontId="4" fillId="0" borderId="5" xfId="2" applyFont="1" applyBorder="1" applyAlignment="1">
      <alignment horizontal="left" vertical="center"/>
    </xf>
    <xf numFmtId="0" fontId="2" fillId="0" borderId="4" xfId="2" applyBorder="1" applyAlignment="1">
      <alignment horizontal="left" vertical="center"/>
    </xf>
    <xf numFmtId="49" fontId="4" fillId="0" borderId="5" xfId="2" applyNumberFormat="1" applyFont="1" applyBorder="1"/>
    <xf numFmtId="49" fontId="4" fillId="0" borderId="18" xfId="2" applyNumberFormat="1" applyFont="1" applyBorder="1" applyAlignment="1">
      <alignment horizontal="right"/>
    </xf>
    <xf numFmtId="0" fontId="4" fillId="0" borderId="18" xfId="2" applyFont="1" applyBorder="1" applyAlignment="1">
      <alignment horizontal="right"/>
    </xf>
    <xf numFmtId="49" fontId="4" fillId="0" borderId="75" xfId="2" applyNumberFormat="1" applyFont="1" applyBorder="1"/>
    <xf numFmtId="49" fontId="4" fillId="0" borderId="59" xfId="2" applyNumberFormat="1" applyFont="1" applyBorder="1" applyAlignment="1">
      <alignment horizontal="right"/>
    </xf>
    <xf numFmtId="49" fontId="4" fillId="0" borderId="0" xfId="2" applyNumberFormat="1" applyFont="1"/>
    <xf numFmtId="49" fontId="4" fillId="0" borderId="0" xfId="2" applyNumberFormat="1" applyFont="1" applyAlignment="1">
      <alignment horizontal="center"/>
    </xf>
    <xf numFmtId="3" fontId="12" fillId="0" borderId="0" xfId="2" applyNumberFormat="1" applyFont="1"/>
    <xf numFmtId="4" fontId="4" fillId="0" borderId="0" xfId="2" applyNumberFormat="1" applyFont="1"/>
    <xf numFmtId="3" fontId="4" fillId="0" borderId="0" xfId="2" applyNumberFormat="1" applyFont="1"/>
    <xf numFmtId="0" fontId="19" fillId="0" borderId="0" xfId="2" applyFont="1" applyAlignment="1">
      <alignment horizontal="right"/>
    </xf>
    <xf numFmtId="49" fontId="4" fillId="0" borderId="0" xfId="2" applyNumberFormat="1" applyFont="1" applyAlignment="1">
      <alignment horizontal="left"/>
    </xf>
    <xf numFmtId="49" fontId="4" fillId="0" borderId="0" xfId="2" applyNumberFormat="1" applyFont="1" applyAlignment="1">
      <alignment horizontal="center" vertical="center"/>
    </xf>
    <xf numFmtId="49" fontId="4" fillId="0" borderId="0" xfId="3" applyNumberFormat="1" applyFont="1" applyAlignment="1">
      <alignment horizontal="center"/>
    </xf>
    <xf numFmtId="3" fontId="4" fillId="0" borderId="0" xfId="3" applyNumberFormat="1" applyFont="1"/>
    <xf numFmtId="0" fontId="4" fillId="0" borderId="0" xfId="3" applyFont="1" applyAlignment="1">
      <alignment horizontal="center"/>
    </xf>
    <xf numFmtId="3" fontId="12" fillId="0" borderId="0" xfId="3" applyNumberFormat="1" applyFont="1" applyAlignment="1">
      <alignment horizontal="right"/>
    </xf>
    <xf numFmtId="0" fontId="7" fillId="0" borderId="0" xfId="3" applyFont="1" applyProtection="1">
      <protection locked="0"/>
    </xf>
    <xf numFmtId="3" fontId="4" fillId="0" borderId="0" xfId="3" applyNumberFormat="1" applyFont="1" applyAlignment="1">
      <alignment horizontal="left"/>
    </xf>
    <xf numFmtId="1" fontId="12" fillId="0" borderId="0" xfId="3" applyNumberFormat="1" applyFont="1" applyAlignment="1">
      <alignment horizontal="left"/>
    </xf>
    <xf numFmtId="1" fontId="11" fillId="0" borderId="0" xfId="3" applyNumberFormat="1" applyFont="1" applyAlignment="1">
      <alignment horizontal="left"/>
    </xf>
    <xf numFmtId="1" fontId="5" fillId="0" borderId="0" xfId="3" applyNumberFormat="1" applyFont="1" applyAlignment="1">
      <alignment horizontal="left"/>
    </xf>
    <xf numFmtId="3" fontId="4" fillId="0" borderId="0" xfId="3" applyNumberFormat="1" applyFont="1" applyAlignment="1">
      <alignment horizontal="center"/>
    </xf>
    <xf numFmtId="3" fontId="5" fillId="0" borderId="0" xfId="3" applyNumberFormat="1" applyFont="1"/>
    <xf numFmtId="0" fontId="4" fillId="0" borderId="0" xfId="3" applyFont="1"/>
    <xf numFmtId="0" fontId="3" fillId="0" borderId="0" xfId="2" applyFont="1"/>
    <xf numFmtId="169" fontId="20" fillId="0" borderId="0" xfId="3" applyNumberFormat="1" applyFont="1" applyAlignment="1">
      <alignment horizontal="right"/>
    </xf>
    <xf numFmtId="0" fontId="5" fillId="0" borderId="0" xfId="3" applyFont="1"/>
    <xf numFmtId="0" fontId="11" fillId="0" borderId="0" xfId="3" applyFont="1"/>
    <xf numFmtId="0" fontId="11" fillId="0" borderId="0" xfId="3" applyFont="1" applyAlignment="1">
      <alignment horizontal="left"/>
    </xf>
    <xf numFmtId="0" fontId="20" fillId="0" borderId="0" xfId="3" applyFont="1"/>
    <xf numFmtId="0" fontId="14" fillId="0" borderId="0" xfId="3" applyFont="1"/>
    <xf numFmtId="0" fontId="3" fillId="0" borderId="0" xfId="3" applyFont="1"/>
    <xf numFmtId="0" fontId="8" fillId="0" borderId="0" xfId="3" applyFont="1"/>
    <xf numFmtId="49" fontId="3" fillId="0" borderId="0" xfId="2" applyNumberFormat="1" applyFont="1"/>
    <xf numFmtId="49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center"/>
    </xf>
    <xf numFmtId="164" fontId="3" fillId="0" borderId="0" xfId="4" applyNumberFormat="1" applyFont="1" applyFill="1" applyBorder="1" applyAlignment="1" applyProtection="1">
      <alignment horizontal="right"/>
      <protection locked="0"/>
    </xf>
    <xf numFmtId="49" fontId="11" fillId="0" borderId="0" xfId="0" applyNumberFormat="1" applyFont="1" applyAlignment="1" applyProtection="1">
      <alignment horizontal="left"/>
      <protection locked="0"/>
    </xf>
    <xf numFmtId="3" fontId="11" fillId="5" borderId="9" xfId="0" applyNumberFormat="1" applyFont="1" applyFill="1" applyBorder="1" applyAlignment="1">
      <alignment horizontal="center"/>
    </xf>
    <xf numFmtId="3" fontId="11" fillId="5" borderId="3" xfId="0" applyNumberFormat="1" applyFont="1" applyFill="1" applyBorder="1" applyAlignment="1">
      <alignment horizontal="center"/>
    </xf>
    <xf numFmtId="3" fontId="11" fillId="5" borderId="37" xfId="0" applyNumberFormat="1" applyFont="1" applyFill="1" applyBorder="1" applyAlignment="1">
      <alignment horizontal="right"/>
    </xf>
    <xf numFmtId="3" fontId="11" fillId="5" borderId="3" xfId="0" applyNumberFormat="1" applyFont="1" applyFill="1" applyBorder="1" applyAlignment="1">
      <alignment horizontal="right"/>
    </xf>
    <xf numFmtId="3" fontId="4" fillId="5" borderId="3" xfId="0" applyNumberFormat="1" applyFont="1" applyFill="1" applyBorder="1" applyAlignment="1">
      <alignment horizontal="right"/>
    </xf>
    <xf numFmtId="0" fontId="7" fillId="0" borderId="26" xfId="2" applyFont="1" applyBorder="1" applyProtection="1">
      <protection locked="0"/>
    </xf>
    <xf numFmtId="0" fontId="12" fillId="0" borderId="48" xfId="0" applyFont="1" applyBorder="1" applyAlignment="1">
      <alignment horizontal="center"/>
    </xf>
    <xf numFmtId="49" fontId="4" fillId="0" borderId="16" xfId="2" applyNumberFormat="1" applyFont="1" applyBorder="1" applyAlignment="1">
      <alignment horizontal="right"/>
    </xf>
    <xf numFmtId="49" fontId="4" fillId="0" borderId="13" xfId="2" applyNumberFormat="1" applyFont="1" applyBorder="1" applyAlignment="1">
      <alignment horizontal="right"/>
    </xf>
    <xf numFmtId="49" fontId="4" fillId="0" borderId="22" xfId="2" applyNumberFormat="1" applyFont="1" applyBorder="1"/>
    <xf numFmtId="49" fontId="4" fillId="0" borderId="37" xfId="2" applyNumberFormat="1" applyFont="1" applyBorder="1"/>
    <xf numFmtId="49" fontId="4" fillId="0" borderId="4" xfId="2" applyNumberFormat="1" applyFont="1" applyBorder="1"/>
    <xf numFmtId="49" fontId="4" fillId="0" borderId="76" xfId="2" applyNumberFormat="1" applyFont="1" applyBorder="1"/>
    <xf numFmtId="3" fontId="9" fillId="0" borderId="36" xfId="3" applyNumberFormat="1" applyFont="1" applyBorder="1" applyAlignment="1">
      <alignment horizontal="center"/>
    </xf>
    <xf numFmtId="49" fontId="12" fillId="0" borderId="0" xfId="0" applyNumberFormat="1" applyFont="1" applyProtection="1">
      <protection locked="0"/>
    </xf>
    <xf numFmtId="3" fontId="7" fillId="0" borderId="13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49" fontId="16" fillId="5" borderId="79" xfId="0" applyNumberFormat="1" applyFont="1" applyFill="1" applyBorder="1" applyProtection="1">
      <protection locked="0"/>
    </xf>
    <xf numFmtId="0" fontId="5" fillId="5" borderId="0" xfId="0" applyFont="1" applyFill="1"/>
    <xf numFmtId="0" fontId="16" fillId="5" borderId="0" xfId="0" applyFont="1" applyFill="1" applyAlignment="1">
      <alignment horizontal="left"/>
    </xf>
    <xf numFmtId="0" fontId="11" fillId="5" borderId="0" xfId="0" applyFont="1" applyFill="1"/>
    <xf numFmtId="49" fontId="4" fillId="5" borderId="0" xfId="0" applyNumberFormat="1" applyFont="1" applyFill="1" applyAlignment="1">
      <alignment horizontal="center"/>
    </xf>
    <xf numFmtId="49" fontId="4" fillId="5" borderId="80" xfId="0" applyNumberFormat="1" applyFont="1" applyFill="1" applyBorder="1" applyAlignment="1">
      <alignment horizontal="center"/>
    </xf>
    <xf numFmtId="49" fontId="16" fillId="5" borderId="20" xfId="0" applyNumberFormat="1" applyFont="1" applyFill="1" applyBorder="1" applyProtection="1">
      <protection locked="0"/>
    </xf>
    <xf numFmtId="49" fontId="16" fillId="5" borderId="37" xfId="0" applyNumberFormat="1" applyFont="1" applyFill="1" applyBorder="1" applyProtection="1">
      <protection locked="0"/>
    </xf>
    <xf numFmtId="0" fontId="19" fillId="0" borderId="0" xfId="0" applyFont="1"/>
    <xf numFmtId="0" fontId="3" fillId="3" borderId="0" xfId="0" applyFont="1" applyFill="1"/>
    <xf numFmtId="4" fontId="18" fillId="0" borderId="13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" fontId="21" fillId="0" borderId="13" xfId="0" applyNumberFormat="1" applyFont="1" applyBorder="1" applyAlignment="1">
      <alignment horizontal="right"/>
    </xf>
    <xf numFmtId="0" fontId="16" fillId="7" borderId="9" xfId="0" applyFont="1" applyFill="1" applyBorder="1" applyProtection="1">
      <protection locked="0"/>
    </xf>
    <xf numFmtId="49" fontId="4" fillId="7" borderId="3" xfId="0" applyNumberFormat="1" applyFont="1" applyFill="1" applyBorder="1"/>
    <xf numFmtId="49" fontId="12" fillId="7" borderId="9" xfId="0" applyNumberFormat="1" applyFont="1" applyFill="1" applyBorder="1" applyAlignment="1">
      <alignment horizontal="center" vertical="center"/>
    </xf>
    <xf numFmtId="49" fontId="12" fillId="7" borderId="3" xfId="0" applyNumberFormat="1" applyFont="1" applyFill="1" applyBorder="1" applyAlignment="1">
      <alignment horizontal="center" vertical="center"/>
    </xf>
    <xf numFmtId="49" fontId="12" fillId="7" borderId="13" xfId="0" applyNumberFormat="1" applyFont="1" applyFill="1" applyBorder="1" applyAlignment="1">
      <alignment horizontal="center" vertical="center"/>
    </xf>
    <xf numFmtId="3" fontId="5" fillId="7" borderId="3" xfId="0" applyNumberFormat="1" applyFont="1" applyFill="1" applyBorder="1" applyAlignment="1">
      <alignment horizontal="center"/>
    </xf>
    <xf numFmtId="3" fontId="5" fillId="7" borderId="13" xfId="0" applyNumberFormat="1" applyFont="1" applyFill="1" applyBorder="1" applyAlignment="1">
      <alignment horizontal="center"/>
    </xf>
    <xf numFmtId="0" fontId="11" fillId="7" borderId="3" xfId="0" applyFont="1" applyFill="1" applyBorder="1"/>
    <xf numFmtId="49" fontId="11" fillId="7" borderId="3" xfId="0" applyNumberFormat="1" applyFont="1" applyFill="1" applyBorder="1"/>
    <xf numFmtId="49" fontId="11" fillId="7" borderId="13" xfId="0" applyNumberFormat="1" applyFont="1" applyFill="1" applyBorder="1" applyAlignment="1">
      <alignment horizontal="right"/>
    </xf>
    <xf numFmtId="3" fontId="11" fillId="7" borderId="9" xfId="0" applyNumberFormat="1" applyFont="1" applyFill="1" applyBorder="1" applyAlignment="1">
      <alignment horizontal="center"/>
    </xf>
    <xf numFmtId="3" fontId="11" fillId="7" borderId="37" xfId="0" applyNumberFormat="1" applyFont="1" applyFill="1" applyBorder="1" applyAlignment="1">
      <alignment horizontal="center"/>
    </xf>
    <xf numFmtId="3" fontId="11" fillId="7" borderId="3" xfId="0" applyNumberFormat="1" applyFont="1" applyFill="1" applyBorder="1" applyAlignment="1">
      <alignment horizontal="center"/>
    </xf>
    <xf numFmtId="166" fontId="11" fillId="7" borderId="37" xfId="0" applyNumberFormat="1" applyFont="1" applyFill="1" applyBorder="1" applyAlignment="1">
      <alignment horizontal="center"/>
    </xf>
    <xf numFmtId="4" fontId="11" fillId="7" borderId="13" xfId="0" applyNumberFormat="1" applyFont="1" applyFill="1" applyBorder="1" applyAlignment="1">
      <alignment horizontal="right"/>
    </xf>
    <xf numFmtId="3" fontId="7" fillId="7" borderId="13" xfId="0" applyNumberFormat="1" applyFont="1" applyFill="1" applyBorder="1" applyAlignment="1">
      <alignment horizontal="center"/>
    </xf>
    <xf numFmtId="49" fontId="16" fillId="7" borderId="3" xfId="0" applyNumberFormat="1" applyFont="1" applyFill="1" applyBorder="1"/>
    <xf numFmtId="167" fontId="16" fillId="7" borderId="48" xfId="0" applyNumberFormat="1" applyFont="1" applyFill="1" applyBorder="1" applyAlignment="1">
      <alignment horizontal="center"/>
    </xf>
    <xf numFmtId="167" fontId="16" fillId="7" borderId="20" xfId="0" applyNumberFormat="1" applyFont="1" applyFill="1" applyBorder="1" applyAlignment="1">
      <alignment horizontal="center"/>
    </xf>
    <xf numFmtId="167" fontId="16" fillId="7" borderId="49" xfId="0" applyNumberFormat="1" applyFont="1" applyFill="1" applyBorder="1" applyAlignment="1">
      <alignment horizontal="center"/>
    </xf>
    <xf numFmtId="4" fontId="17" fillId="7" borderId="13" xfId="0" applyNumberFormat="1" applyFont="1" applyFill="1" applyBorder="1" applyAlignment="1">
      <alignment horizontal="right"/>
    </xf>
    <xf numFmtId="3" fontId="4" fillId="7" borderId="13" xfId="0" applyNumberFormat="1" applyFont="1" applyFill="1" applyBorder="1" applyAlignment="1">
      <alignment horizontal="center"/>
    </xf>
    <xf numFmtId="3" fontId="11" fillId="7" borderId="13" xfId="0" applyNumberFormat="1" applyFont="1" applyFill="1" applyBorder="1" applyAlignment="1">
      <alignment horizontal="center"/>
    </xf>
    <xf numFmtId="0" fontId="16" fillId="7" borderId="17" xfId="0" applyFont="1" applyFill="1" applyBorder="1" applyProtection="1">
      <protection locked="0"/>
    </xf>
    <xf numFmtId="0" fontId="11" fillId="7" borderId="2" xfId="0" applyFont="1" applyFill="1" applyBorder="1"/>
    <xf numFmtId="49" fontId="11" fillId="7" borderId="2" xfId="0" applyNumberFormat="1" applyFont="1" applyFill="1" applyBorder="1"/>
    <xf numFmtId="49" fontId="11" fillId="7" borderId="18" xfId="0" applyNumberFormat="1" applyFont="1" applyFill="1" applyBorder="1" applyAlignment="1">
      <alignment horizontal="right"/>
    </xf>
    <xf numFmtId="49" fontId="12" fillId="7" borderId="17" xfId="0" applyNumberFormat="1" applyFont="1" applyFill="1" applyBorder="1" applyAlignment="1">
      <alignment horizontal="center" vertical="center"/>
    </xf>
    <xf numFmtId="49" fontId="12" fillId="7" borderId="2" xfId="0" applyNumberFormat="1" applyFont="1" applyFill="1" applyBorder="1" applyAlignment="1">
      <alignment horizontal="center" vertical="center"/>
    </xf>
    <xf numFmtId="49" fontId="12" fillId="7" borderId="18" xfId="0" applyNumberFormat="1" applyFont="1" applyFill="1" applyBorder="1" applyAlignment="1">
      <alignment horizontal="center" vertical="center"/>
    </xf>
    <xf numFmtId="3" fontId="11" fillId="7" borderId="17" xfId="0" applyNumberFormat="1" applyFont="1" applyFill="1" applyBorder="1" applyAlignment="1">
      <alignment horizontal="center"/>
    </xf>
    <xf numFmtId="3" fontId="11" fillId="7" borderId="4" xfId="0" applyNumberFormat="1" applyFont="1" applyFill="1" applyBorder="1" applyAlignment="1">
      <alignment horizontal="center"/>
    </xf>
    <xf numFmtId="3" fontId="11" fillId="7" borderId="2" xfId="0" applyNumberFormat="1" applyFont="1" applyFill="1" applyBorder="1" applyAlignment="1">
      <alignment horizontal="center"/>
    </xf>
    <xf numFmtId="3" fontId="5" fillId="7" borderId="2" xfId="0" applyNumberFormat="1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166" fontId="11" fillId="7" borderId="4" xfId="0" applyNumberFormat="1" applyFont="1" applyFill="1" applyBorder="1" applyAlignment="1">
      <alignment horizontal="center"/>
    </xf>
    <xf numFmtId="4" fontId="11" fillId="7" borderId="18" xfId="0" applyNumberFormat="1" applyFont="1" applyFill="1" applyBorder="1" applyAlignment="1">
      <alignment horizontal="right"/>
    </xf>
    <xf numFmtId="3" fontId="11" fillId="7" borderId="18" xfId="0" applyNumberFormat="1" applyFont="1" applyFill="1" applyBorder="1" applyAlignment="1">
      <alignment horizontal="center"/>
    </xf>
    <xf numFmtId="0" fontId="16" fillId="7" borderId="9" xfId="0" applyFont="1" applyFill="1" applyBorder="1"/>
    <xf numFmtId="49" fontId="4" fillId="7" borderId="13" xfId="0" applyNumberFormat="1" applyFont="1" applyFill="1" applyBorder="1" applyAlignment="1">
      <alignment horizontal="right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3" fontId="11" fillId="7" borderId="9" xfId="0" applyNumberFormat="1" applyFont="1" applyFill="1" applyBorder="1" applyAlignment="1">
      <alignment horizontal="right"/>
    </xf>
    <xf numFmtId="3" fontId="11" fillId="7" borderId="37" xfId="0" applyNumberFormat="1" applyFont="1" applyFill="1" applyBorder="1" applyAlignment="1">
      <alignment horizontal="right"/>
    </xf>
    <xf numFmtId="3" fontId="11" fillId="7" borderId="3" xfId="0" applyNumberFormat="1" applyFont="1" applyFill="1" applyBorder="1" applyAlignment="1">
      <alignment horizontal="right"/>
    </xf>
    <xf numFmtId="3" fontId="4" fillId="7" borderId="3" xfId="0" applyNumberFormat="1" applyFont="1" applyFill="1" applyBorder="1" applyAlignment="1">
      <alignment horizontal="right"/>
    </xf>
    <xf numFmtId="3" fontId="4" fillId="7" borderId="13" xfId="0" applyNumberFormat="1" applyFont="1" applyFill="1" applyBorder="1" applyAlignment="1">
      <alignment horizontal="right"/>
    </xf>
    <xf numFmtId="4" fontId="18" fillId="7" borderId="13" xfId="0" applyNumberFormat="1" applyFont="1" applyFill="1" applyBorder="1" applyAlignment="1">
      <alignment horizontal="right"/>
    </xf>
    <xf numFmtId="0" fontId="5" fillId="7" borderId="0" xfId="0" applyFont="1" applyFill="1"/>
    <xf numFmtId="3" fontId="5" fillId="3" borderId="0" xfId="0" applyNumberFormat="1" applyFont="1" applyFill="1"/>
    <xf numFmtId="164" fontId="9" fillId="8" borderId="0" xfId="0" applyNumberFormat="1" applyFont="1" applyFill="1" applyAlignment="1">
      <alignment horizontal="left"/>
    </xf>
    <xf numFmtId="0" fontId="11" fillId="9" borderId="0" xfId="0" applyFont="1" applyFill="1"/>
    <xf numFmtId="0" fontId="16" fillId="0" borderId="0" xfId="0" applyFont="1"/>
    <xf numFmtId="0" fontId="11" fillId="10" borderId="0" xfId="0" applyFont="1" applyFill="1"/>
    <xf numFmtId="0" fontId="3" fillId="6" borderId="0" xfId="0" applyFont="1" applyFill="1"/>
    <xf numFmtId="3" fontId="11" fillId="3" borderId="9" xfId="0" applyNumberFormat="1" applyFont="1" applyFill="1" applyBorder="1" applyAlignment="1">
      <alignment horizontal="center"/>
    </xf>
    <xf numFmtId="3" fontId="11" fillId="3" borderId="3" xfId="0" applyNumberFormat="1" applyFont="1" applyFill="1" applyBorder="1" applyAlignment="1">
      <alignment horizontal="center"/>
    </xf>
    <xf numFmtId="3" fontId="5" fillId="3" borderId="3" xfId="0" applyNumberFormat="1" applyFont="1" applyFill="1" applyBorder="1" applyAlignment="1">
      <alignment horizontal="center"/>
    </xf>
    <xf numFmtId="3" fontId="11" fillId="3" borderId="3" xfId="0" applyNumberFormat="1" applyFont="1" applyFill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0" fontId="4" fillId="7" borderId="14" xfId="2" applyFont="1" applyFill="1" applyBorder="1"/>
    <xf numFmtId="0" fontId="4" fillId="7" borderId="17" xfId="2" applyFont="1" applyFill="1" applyBorder="1"/>
    <xf numFmtId="0" fontId="4" fillId="7" borderId="58" xfId="2" applyFont="1" applyFill="1" applyBorder="1"/>
    <xf numFmtId="1" fontId="4" fillId="8" borderId="69" xfId="3" applyNumberFormat="1" applyFont="1" applyFill="1" applyBorder="1" applyAlignment="1">
      <alignment horizontal="right"/>
    </xf>
    <xf numFmtId="2" fontId="4" fillId="8" borderId="20" xfId="3" applyNumberFormat="1" applyFont="1" applyFill="1" applyBorder="1" applyAlignment="1">
      <alignment horizontal="right"/>
    </xf>
    <xf numFmtId="1" fontId="4" fillId="8" borderId="17" xfId="3" applyNumberFormat="1" applyFont="1" applyFill="1" applyBorder="1" applyAlignment="1">
      <alignment horizontal="right"/>
    </xf>
    <xf numFmtId="2" fontId="4" fillId="8" borderId="6" xfId="3" applyNumberFormat="1" applyFont="1" applyFill="1" applyBorder="1" applyAlignment="1">
      <alignment horizontal="right"/>
    </xf>
    <xf numFmtId="1" fontId="4" fillId="8" borderId="58" xfId="2" applyNumberFormat="1" applyFont="1" applyFill="1" applyBorder="1"/>
    <xf numFmtId="2" fontId="4" fillId="8" borderId="77" xfId="2" applyNumberFormat="1" applyFont="1" applyFill="1" applyBorder="1"/>
    <xf numFmtId="168" fontId="12" fillId="8" borderId="2" xfId="2" applyNumberFormat="1" applyFont="1" applyFill="1" applyBorder="1"/>
    <xf numFmtId="0" fontId="4" fillId="3" borderId="9" xfId="3" applyFont="1" applyFill="1" applyBorder="1"/>
    <xf numFmtId="0" fontId="4" fillId="3" borderId="3" xfId="3" applyFont="1" applyFill="1" applyBorder="1"/>
    <xf numFmtId="0" fontId="4" fillId="3" borderId="13" xfId="3" applyFont="1" applyFill="1" applyBorder="1"/>
    <xf numFmtId="0" fontId="4" fillId="3" borderId="17" xfId="3" applyFont="1" applyFill="1" applyBorder="1" applyAlignment="1">
      <alignment horizontal="right"/>
    </xf>
    <xf numFmtId="0" fontId="4" fillId="3" borderId="18" xfId="3" applyFont="1" applyFill="1" applyBorder="1" applyAlignment="1">
      <alignment horizontal="right"/>
    </xf>
    <xf numFmtId="0" fontId="4" fillId="3" borderId="18" xfId="3" applyFont="1" applyFill="1" applyBorder="1"/>
    <xf numFmtId="0" fontId="4" fillId="3" borderId="58" xfId="2" applyFont="1" applyFill="1" applyBorder="1"/>
    <xf numFmtId="2" fontId="4" fillId="3" borderId="61" xfId="2" applyNumberFormat="1" applyFont="1" applyFill="1" applyBorder="1"/>
    <xf numFmtId="2" fontId="4" fillId="3" borderId="59" xfId="2" applyNumberFormat="1" applyFont="1" applyFill="1" applyBorder="1"/>
    <xf numFmtId="4" fontId="4" fillId="8" borderId="0" xfId="2" applyNumberFormat="1" applyFont="1" applyFill="1"/>
    <xf numFmtId="49" fontId="4" fillId="7" borderId="9" xfId="2" applyNumberFormat="1" applyFont="1" applyFill="1" applyBorder="1" applyProtection="1">
      <protection locked="0"/>
    </xf>
    <xf numFmtId="49" fontId="4" fillId="7" borderId="17" xfId="2" applyNumberFormat="1" applyFont="1" applyFill="1" applyBorder="1" applyProtection="1">
      <protection locked="0"/>
    </xf>
    <xf numFmtId="49" fontId="4" fillId="7" borderId="71" xfId="2" applyNumberFormat="1" applyFont="1" applyFill="1" applyBorder="1" applyProtection="1">
      <protection locked="0"/>
    </xf>
    <xf numFmtId="0" fontId="4" fillId="3" borderId="72" xfId="3" applyFont="1" applyFill="1" applyBorder="1" applyAlignment="1">
      <alignment horizontal="right"/>
    </xf>
    <xf numFmtId="1" fontId="4" fillId="0" borderId="69" xfId="3" applyNumberFormat="1" applyFont="1" applyBorder="1" applyAlignment="1">
      <alignment horizontal="right"/>
    </xf>
    <xf numFmtId="2" fontId="4" fillId="0" borderId="20" xfId="3" applyNumberFormat="1" applyFont="1" applyBorder="1" applyAlignment="1">
      <alignment horizontal="right"/>
    </xf>
    <xf numFmtId="1" fontId="4" fillId="0" borderId="17" xfId="3" applyNumberFormat="1" applyFont="1" applyBorder="1" applyAlignment="1">
      <alignment horizontal="right"/>
    </xf>
    <xf numFmtId="2" fontId="4" fillId="0" borderId="6" xfId="3" applyNumberFormat="1" applyFont="1" applyBorder="1" applyAlignment="1">
      <alignment horizontal="right"/>
    </xf>
    <xf numFmtId="1" fontId="4" fillId="0" borderId="58" xfId="2" applyNumberFormat="1" applyFont="1" applyBorder="1"/>
    <xf numFmtId="2" fontId="4" fillId="0" borderId="77" xfId="2" applyNumberFormat="1" applyFont="1" applyBorder="1"/>
    <xf numFmtId="168" fontId="12" fillId="0" borderId="2" xfId="2" applyNumberFormat="1" applyFont="1" applyBorder="1"/>
    <xf numFmtId="0" fontId="4" fillId="3" borderId="20" xfId="3" applyFont="1" applyFill="1" applyBorder="1"/>
    <xf numFmtId="0" fontId="4" fillId="3" borderId="0" xfId="3" applyFont="1" applyFill="1"/>
    <xf numFmtId="0" fontId="4" fillId="3" borderId="73" xfId="3" applyFont="1" applyFill="1" applyBorder="1" applyAlignment="1">
      <alignment horizontal="right"/>
    </xf>
    <xf numFmtId="0" fontId="4" fillId="3" borderId="62" xfId="2" applyFont="1" applyFill="1" applyBorder="1"/>
    <xf numFmtId="0" fontId="4" fillId="3" borderId="70" xfId="3" applyFont="1" applyFill="1" applyBorder="1" applyAlignment="1">
      <alignment horizontal="right"/>
    </xf>
    <xf numFmtId="0" fontId="4" fillId="3" borderId="81" xfId="2" applyFont="1" applyFill="1" applyBorder="1"/>
    <xf numFmtId="0" fontId="5" fillId="6" borderId="6" xfId="0" applyFont="1" applyFill="1" applyBorder="1"/>
    <xf numFmtId="49" fontId="4" fillId="6" borderId="6" xfId="0" applyNumberFormat="1" applyFont="1" applyFill="1" applyBorder="1" applyAlignment="1">
      <alignment horizontal="center"/>
    </xf>
    <xf numFmtId="0" fontId="4" fillId="8" borderId="0" xfId="2" applyFont="1" applyFill="1"/>
    <xf numFmtId="3" fontId="11" fillId="8" borderId="0" xfId="0" applyNumberFormat="1" applyFont="1" applyFill="1"/>
    <xf numFmtId="3" fontId="11" fillId="3" borderId="13" xfId="0" applyNumberFormat="1" applyFont="1" applyFill="1" applyBorder="1" applyAlignment="1">
      <alignment horizontal="center"/>
    </xf>
    <xf numFmtId="3" fontId="11" fillId="5" borderId="13" xfId="0" applyNumberFormat="1" applyFont="1" applyFill="1" applyBorder="1" applyAlignment="1">
      <alignment horizontal="center"/>
    </xf>
    <xf numFmtId="49" fontId="4" fillId="6" borderId="4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right"/>
    </xf>
    <xf numFmtId="49" fontId="4" fillId="5" borderId="3" xfId="0" applyNumberFormat="1" applyFont="1" applyFill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1" fillId="5" borderId="50" xfId="0" applyFont="1" applyFill="1" applyBorder="1"/>
    <xf numFmtId="3" fontId="4" fillId="3" borderId="13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left"/>
    </xf>
    <xf numFmtId="0" fontId="11" fillId="0" borderId="3" xfId="0" applyFont="1" applyBorder="1" applyAlignment="1">
      <alignment horizontal="right"/>
    </xf>
    <xf numFmtId="0" fontId="11" fillId="0" borderId="2" xfId="0" applyFont="1" applyBorder="1"/>
    <xf numFmtId="3" fontId="4" fillId="5" borderId="13" xfId="0" applyNumberFormat="1" applyFont="1" applyFill="1" applyBorder="1" applyAlignment="1">
      <alignment horizontal="right"/>
    </xf>
    <xf numFmtId="164" fontId="23" fillId="0" borderId="0" xfId="0" applyNumberFormat="1" applyFont="1" applyAlignment="1">
      <alignment horizontal="center"/>
    </xf>
    <xf numFmtId="49" fontId="12" fillId="3" borderId="9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13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3" fontId="11" fillId="3" borderId="37" xfId="0" applyNumberFormat="1" applyFont="1" applyFill="1" applyBorder="1" applyAlignment="1">
      <alignment horizontal="right"/>
    </xf>
    <xf numFmtId="3" fontId="4" fillId="3" borderId="13" xfId="0" applyNumberFormat="1" applyFont="1" applyFill="1" applyBorder="1" applyAlignment="1">
      <alignment horizontal="right"/>
    </xf>
    <xf numFmtId="3" fontId="11" fillId="3" borderId="37" xfId="0" applyNumberFormat="1" applyFont="1" applyFill="1" applyBorder="1" applyAlignment="1">
      <alignment horizontal="center"/>
    </xf>
    <xf numFmtId="0" fontId="4" fillId="3" borderId="2" xfId="0" applyFont="1" applyFill="1" applyBorder="1"/>
    <xf numFmtId="3" fontId="11" fillId="3" borderId="2" xfId="0" applyNumberFormat="1" applyFont="1" applyFill="1" applyBorder="1" applyAlignment="1">
      <alignment horizontal="center"/>
    </xf>
    <xf numFmtId="0" fontId="4" fillId="3" borderId="3" xfId="0" applyFont="1" applyFill="1" applyBorder="1"/>
    <xf numFmtId="3" fontId="11" fillId="3" borderId="48" xfId="0" applyNumberFormat="1" applyFont="1" applyFill="1" applyBorder="1" applyAlignment="1">
      <alignment horizontal="center"/>
    </xf>
    <xf numFmtId="3" fontId="11" fillId="3" borderId="6" xfId="0" applyNumberFormat="1" applyFont="1" applyFill="1" applyBorder="1" applyAlignment="1">
      <alignment horizontal="center"/>
    </xf>
    <xf numFmtId="3" fontId="11" fillId="3" borderId="49" xfId="0" applyNumberFormat="1" applyFont="1" applyFill="1" applyBorder="1" applyAlignment="1">
      <alignment horizontal="center"/>
    </xf>
    <xf numFmtId="3" fontId="7" fillId="3" borderId="13" xfId="0" applyNumberFormat="1" applyFont="1" applyFill="1" applyBorder="1" applyAlignment="1">
      <alignment horizontal="center"/>
    </xf>
    <xf numFmtId="3" fontId="11" fillId="3" borderId="17" xfId="0" applyNumberFormat="1" applyFont="1" applyFill="1" applyBorder="1" applyAlignment="1">
      <alignment horizontal="center"/>
    </xf>
    <xf numFmtId="3" fontId="11" fillId="3" borderId="4" xfId="0" applyNumberFormat="1" applyFont="1" applyFill="1" applyBorder="1" applyAlignment="1">
      <alignment horizontal="right"/>
    </xf>
    <xf numFmtId="3" fontId="11" fillId="3" borderId="2" xfId="0" applyNumberFormat="1" applyFont="1" applyFill="1" applyBorder="1" applyAlignment="1">
      <alignment horizontal="right"/>
    </xf>
    <xf numFmtId="3" fontId="4" fillId="3" borderId="2" xfId="0" applyNumberFormat="1" applyFont="1" applyFill="1" applyBorder="1" applyAlignment="1">
      <alignment horizontal="right"/>
    </xf>
    <xf numFmtId="3" fontId="4" fillId="3" borderId="18" xfId="0" applyNumberFormat="1" applyFont="1" applyFill="1" applyBorder="1" applyAlignment="1">
      <alignment horizontal="right"/>
    </xf>
    <xf numFmtId="3" fontId="5" fillId="3" borderId="13" xfId="0" applyNumberFormat="1" applyFont="1" applyFill="1" applyBorder="1" applyAlignment="1">
      <alignment horizontal="center"/>
    </xf>
    <xf numFmtId="3" fontId="11" fillId="3" borderId="9" xfId="0" applyNumberFormat="1" applyFont="1" applyFill="1" applyBorder="1" applyAlignment="1">
      <alignment horizontal="right"/>
    </xf>
    <xf numFmtId="0" fontId="12" fillId="5" borderId="9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3" borderId="17" xfId="3" applyFont="1" applyFill="1" applyBorder="1" applyAlignment="1">
      <alignment horizontal="center"/>
    </xf>
    <xf numFmtId="0" fontId="12" fillId="3" borderId="2" xfId="3" applyFont="1" applyFill="1" applyBorder="1" applyAlignment="1">
      <alignment horizontal="center"/>
    </xf>
    <xf numFmtId="0" fontId="12" fillId="3" borderId="18" xfId="3" applyFont="1" applyFill="1" applyBorder="1" applyAlignment="1">
      <alignment horizontal="center"/>
    </xf>
    <xf numFmtId="0" fontId="12" fillId="3" borderId="58" xfId="3" applyFont="1" applyFill="1" applyBorder="1" applyAlignment="1">
      <alignment horizontal="center"/>
    </xf>
    <xf numFmtId="0" fontId="12" fillId="3" borderId="74" xfId="3" applyFont="1" applyFill="1" applyBorder="1" applyAlignment="1">
      <alignment horizontal="center"/>
    </xf>
    <xf numFmtId="0" fontId="12" fillId="3" borderId="59" xfId="3" applyFont="1" applyFill="1" applyBorder="1" applyAlignment="1">
      <alignment horizontal="center"/>
    </xf>
    <xf numFmtId="0" fontId="4" fillId="3" borderId="17" xfId="3" applyFont="1" applyFill="1" applyBorder="1"/>
    <xf numFmtId="0" fontId="4" fillId="3" borderId="2" xfId="3" applyFont="1" applyFill="1" applyBorder="1"/>
    <xf numFmtId="0" fontId="4" fillId="3" borderId="71" xfId="3" applyFont="1" applyFill="1" applyBorder="1" applyAlignment="1">
      <alignment horizontal="right"/>
    </xf>
    <xf numFmtId="1" fontId="6" fillId="3" borderId="58" xfId="2" applyNumberFormat="1" applyFont="1" applyFill="1" applyBorder="1" applyAlignment="1">
      <alignment horizontal="center"/>
    </xf>
    <xf numFmtId="0" fontId="4" fillId="3" borderId="74" xfId="2" applyFont="1" applyFill="1" applyBorder="1" applyAlignment="1">
      <alignment horizontal="center"/>
    </xf>
    <xf numFmtId="0" fontId="3" fillId="3" borderId="0" xfId="2" applyFont="1" applyFill="1"/>
    <xf numFmtId="49" fontId="4" fillId="3" borderId="0" xfId="0" applyNumberFormat="1" applyFont="1" applyFill="1" applyAlignment="1">
      <alignment horizontal="right"/>
    </xf>
    <xf numFmtId="2" fontId="11" fillId="3" borderId="0" xfId="0" applyNumberFormat="1" applyFont="1" applyFill="1"/>
    <xf numFmtId="49" fontId="11" fillId="3" borderId="0" xfId="0" applyNumberFormat="1" applyFont="1" applyFill="1" applyAlignment="1">
      <alignment horizontal="left"/>
    </xf>
    <xf numFmtId="49" fontId="12" fillId="3" borderId="9" xfId="0" applyNumberFormat="1" applyFont="1" applyFill="1" applyBorder="1" applyAlignment="1" applyProtection="1">
      <alignment horizontal="center"/>
      <protection locked="0"/>
    </xf>
    <xf numFmtId="49" fontId="12" fillId="3" borderId="3" xfId="0" applyNumberFormat="1" applyFont="1" applyFill="1" applyBorder="1" applyAlignment="1" applyProtection="1">
      <alignment horizontal="center"/>
      <protection locked="0"/>
    </xf>
    <xf numFmtId="49" fontId="12" fillId="3" borderId="13" xfId="0" applyNumberFormat="1" applyFont="1" applyFill="1" applyBorder="1" applyAlignment="1" applyProtection="1">
      <alignment horizontal="center"/>
      <protection locked="0"/>
    </xf>
    <xf numFmtId="49" fontId="12" fillId="3" borderId="17" xfId="0" applyNumberFormat="1" applyFont="1" applyFill="1" applyBorder="1" applyAlignment="1" applyProtection="1">
      <alignment horizontal="center"/>
      <protection locked="0"/>
    </xf>
    <xf numFmtId="49" fontId="12" fillId="3" borderId="2" xfId="0" applyNumberFormat="1" applyFont="1" applyFill="1" applyBorder="1" applyAlignment="1" applyProtection="1">
      <alignment horizontal="center"/>
      <protection locked="0"/>
    </xf>
    <xf numFmtId="49" fontId="12" fillId="3" borderId="18" xfId="0" applyNumberFormat="1" applyFont="1" applyFill="1" applyBorder="1" applyAlignment="1" applyProtection="1">
      <alignment horizontal="center"/>
      <protection locked="0"/>
    </xf>
    <xf numFmtId="49" fontId="12" fillId="3" borderId="71" xfId="0" applyNumberFormat="1" applyFont="1" applyFill="1" applyBorder="1" applyAlignment="1" applyProtection="1">
      <alignment horizontal="center"/>
      <protection locked="0"/>
    </xf>
    <xf numFmtId="49" fontId="12" fillId="3" borderId="78" xfId="0" applyNumberFormat="1" applyFont="1" applyFill="1" applyBorder="1" applyAlignment="1" applyProtection="1">
      <alignment horizontal="center"/>
      <protection locked="0"/>
    </xf>
    <xf numFmtId="49" fontId="12" fillId="3" borderId="72" xfId="0" applyNumberFormat="1" applyFont="1" applyFill="1" applyBorder="1" applyAlignment="1" applyProtection="1">
      <alignment horizontal="center"/>
      <protection locked="0"/>
    </xf>
    <xf numFmtId="49" fontId="12" fillId="3" borderId="10" xfId="0" applyNumberFormat="1" applyFont="1" applyFill="1" applyBorder="1" applyAlignment="1" applyProtection="1">
      <alignment horizontal="center"/>
      <protection locked="0"/>
    </xf>
    <xf numFmtId="49" fontId="12" fillId="3" borderId="11" xfId="0" applyNumberFormat="1" applyFont="1" applyFill="1" applyBorder="1" applyAlignment="1" applyProtection="1">
      <alignment horizontal="center"/>
      <protection locked="0"/>
    </xf>
    <xf numFmtId="49" fontId="12" fillId="3" borderId="12" xfId="0" applyNumberFormat="1" applyFont="1" applyFill="1" applyBorder="1" applyAlignment="1" applyProtection="1">
      <alignment horizontal="center"/>
      <protection locked="0"/>
    </xf>
    <xf numFmtId="0" fontId="4" fillId="3" borderId="19" xfId="3" applyFont="1" applyFill="1" applyBorder="1"/>
    <xf numFmtId="0" fontId="4" fillId="3" borderId="25" xfId="3" applyFont="1" applyFill="1" applyBorder="1"/>
    <xf numFmtId="2" fontId="4" fillId="3" borderId="77" xfId="2" applyNumberFormat="1" applyFont="1" applyFill="1" applyBorder="1"/>
    <xf numFmtId="0" fontId="12" fillId="3" borderId="73" xfId="3" applyFont="1" applyFill="1" applyBorder="1" applyAlignment="1">
      <alignment horizontal="right"/>
    </xf>
    <xf numFmtId="0" fontId="12" fillId="10" borderId="70" xfId="3" applyFont="1" applyFill="1" applyBorder="1" applyAlignment="1">
      <alignment horizontal="right"/>
    </xf>
    <xf numFmtId="0" fontId="3" fillId="5" borderId="77" xfId="0" applyFont="1" applyFill="1" applyBorder="1"/>
    <xf numFmtId="0" fontId="0" fillId="0" borderId="77" xfId="0" applyBorder="1"/>
    <xf numFmtId="44" fontId="12" fillId="3" borderId="2" xfId="1" applyFont="1" applyFill="1" applyBorder="1" applyAlignment="1">
      <alignment horizontal="center"/>
    </xf>
    <xf numFmtId="167" fontId="16" fillId="0" borderId="5" xfId="0" applyNumberFormat="1" applyFont="1" applyBorder="1" applyAlignment="1">
      <alignment horizontal="center"/>
    </xf>
    <xf numFmtId="167" fontId="16" fillId="0" borderId="6" xfId="0" applyNumberFormat="1" applyFont="1" applyBorder="1" applyAlignment="1">
      <alignment horizontal="center"/>
    </xf>
    <xf numFmtId="167" fontId="16" fillId="0" borderId="44" xfId="0" applyNumberFormat="1" applyFont="1" applyBorder="1" applyAlignment="1">
      <alignment horizontal="center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164" fontId="22" fillId="0" borderId="19" xfId="0" applyNumberFormat="1" applyFont="1" applyBorder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3" fontId="4" fillId="0" borderId="35" xfId="0" applyNumberFormat="1" applyFont="1" applyBorder="1" applyAlignment="1">
      <alignment horizontal="center" vertical="center" wrapText="1"/>
    </xf>
    <xf numFmtId="3" fontId="4" fillId="0" borderId="31" xfId="0" applyNumberFormat="1" applyFont="1" applyBorder="1" applyAlignment="1">
      <alignment horizontal="center" vertical="center" wrapText="1"/>
    </xf>
    <xf numFmtId="3" fontId="4" fillId="0" borderId="36" xfId="0" applyNumberFormat="1" applyFont="1" applyBorder="1" applyAlignment="1">
      <alignment horizontal="center" vertical="center" wrapText="1"/>
    </xf>
    <xf numFmtId="3" fontId="4" fillId="0" borderId="33" xfId="0" applyNumberFormat="1" applyFont="1" applyBorder="1" applyAlignment="1">
      <alignment horizontal="center" vertical="center" wrapText="1"/>
    </xf>
    <xf numFmtId="3" fontId="4" fillId="8" borderId="16" xfId="0" applyNumberFormat="1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4" fillId="0" borderId="3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7" fontId="16" fillId="0" borderId="28" xfId="0" applyNumberFormat="1" applyFont="1" applyBorder="1" applyAlignment="1">
      <alignment horizontal="center"/>
    </xf>
    <xf numFmtId="167" fontId="16" fillId="0" borderId="29" xfId="0" applyNumberFormat="1" applyFont="1" applyBorder="1" applyAlignment="1">
      <alignment horizontal="center"/>
    </xf>
    <xf numFmtId="167" fontId="16" fillId="0" borderId="45" xfId="0" applyNumberFormat="1" applyFont="1" applyBorder="1" applyAlignment="1">
      <alignment horizontal="center"/>
    </xf>
    <xf numFmtId="44" fontId="12" fillId="0" borderId="2" xfId="1" applyFont="1" applyFill="1" applyBorder="1" applyAlignment="1">
      <alignment horizontal="center"/>
    </xf>
    <xf numFmtId="0" fontId="4" fillId="0" borderId="34" xfId="2" applyFont="1" applyBorder="1" applyAlignment="1">
      <alignment horizontal="left" vertical="center"/>
    </xf>
    <xf numFmtId="0" fontId="2" fillId="0" borderId="34" xfId="2" applyBorder="1" applyAlignment="1">
      <alignment horizontal="left" vertical="center"/>
    </xf>
    <xf numFmtId="0" fontId="4" fillId="0" borderId="14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52" xfId="2" applyFont="1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4" fillId="0" borderId="48" xfId="2" applyFont="1" applyBorder="1" applyAlignment="1">
      <alignment horizontal="center" vertical="center"/>
    </xf>
    <xf numFmtId="0" fontId="2" fillId="0" borderId="37" xfId="2" applyBorder="1" applyAlignment="1">
      <alignment horizontal="center" vertical="center"/>
    </xf>
    <xf numFmtId="49" fontId="4" fillId="0" borderId="54" xfId="2" applyNumberFormat="1" applyFont="1" applyBorder="1" applyAlignment="1">
      <alignment horizontal="center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3" fontId="4" fillId="0" borderId="38" xfId="3" applyNumberFormat="1" applyFont="1" applyBorder="1" applyAlignment="1">
      <alignment horizontal="center" vertical="center" wrapText="1"/>
    </xf>
    <xf numFmtId="3" fontId="4" fillId="0" borderId="58" xfId="3" applyNumberFormat="1" applyFont="1" applyBorder="1" applyAlignment="1">
      <alignment horizontal="center" vertical="center" wrapText="1"/>
    </xf>
    <xf numFmtId="3" fontId="4" fillId="0" borderId="54" xfId="3" applyNumberFormat="1" applyFont="1" applyBorder="1" applyAlignment="1">
      <alignment horizontal="center" vertical="center" wrapText="1"/>
    </xf>
    <xf numFmtId="3" fontId="4" fillId="0" borderId="59" xfId="3" applyNumberFormat="1" applyFont="1" applyBorder="1" applyAlignment="1">
      <alignment horizontal="center" vertical="center" wrapText="1"/>
    </xf>
    <xf numFmtId="3" fontId="4" fillId="0" borderId="56" xfId="3" applyNumberFormat="1" applyFont="1" applyBorder="1" applyAlignment="1">
      <alignment horizontal="center" vertical="center" wrapText="1"/>
    </xf>
    <xf numFmtId="3" fontId="4" fillId="0" borderId="31" xfId="3" applyNumberFormat="1" applyFont="1" applyBorder="1" applyAlignment="1">
      <alignment horizontal="center" vertical="center" wrapText="1"/>
    </xf>
    <xf numFmtId="3" fontId="4" fillId="0" borderId="60" xfId="3" applyNumberFormat="1" applyFont="1" applyBorder="1" applyAlignment="1">
      <alignment horizontal="center" vertical="center" wrapText="1"/>
    </xf>
    <xf numFmtId="3" fontId="4" fillId="0" borderId="61" xfId="3" applyNumberFormat="1" applyFont="1" applyBorder="1" applyAlignment="1">
      <alignment horizontal="center" vertical="center" wrapText="1"/>
    </xf>
    <xf numFmtId="3" fontId="4" fillId="8" borderId="57" xfId="3" applyNumberFormat="1" applyFont="1" applyFill="1" applyBorder="1" applyAlignment="1">
      <alignment horizontal="center" vertical="center" wrapText="1"/>
    </xf>
    <xf numFmtId="3" fontId="4" fillId="8" borderId="62" xfId="3" applyNumberFormat="1" applyFont="1" applyFill="1" applyBorder="1" applyAlignment="1">
      <alignment horizontal="center" vertical="center" wrapText="1"/>
    </xf>
    <xf numFmtId="0" fontId="6" fillId="0" borderId="19" xfId="2" applyFont="1" applyBorder="1" applyAlignment="1">
      <alignment horizontal="left" vertical="center"/>
    </xf>
    <xf numFmtId="49" fontId="4" fillId="0" borderId="14" xfId="2" applyNumberFormat="1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wrapText="1"/>
    </xf>
    <xf numFmtId="0" fontId="4" fillId="0" borderId="23" xfId="2" applyFont="1" applyBorder="1" applyAlignment="1">
      <alignment horizontal="center" wrapText="1"/>
    </xf>
    <xf numFmtId="0" fontId="4" fillId="0" borderId="17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4" fillId="0" borderId="5" xfId="2" applyFont="1" applyBorder="1" applyAlignment="1">
      <alignment horizontal="center" wrapText="1"/>
    </xf>
    <xf numFmtId="3" fontId="12" fillId="0" borderId="21" xfId="3" applyNumberFormat="1" applyFont="1" applyBorder="1" applyAlignment="1">
      <alignment horizontal="center" vertical="center" wrapText="1"/>
    </xf>
    <xf numFmtId="3" fontId="12" fillId="0" borderId="24" xfId="3" applyNumberFormat="1" applyFont="1" applyBorder="1" applyAlignment="1">
      <alignment horizontal="center" vertical="center" wrapText="1"/>
    </xf>
    <xf numFmtId="3" fontId="12" fillId="0" borderId="55" xfId="3" applyNumberFormat="1" applyFont="1" applyBorder="1" applyAlignment="1">
      <alignment horizontal="center" vertical="center" wrapText="1"/>
    </xf>
    <xf numFmtId="44" fontId="12" fillId="0" borderId="0" xfId="4" applyFont="1" applyFill="1" applyBorder="1" applyAlignment="1">
      <alignment horizontal="center"/>
    </xf>
    <xf numFmtId="0" fontId="11" fillId="0" borderId="5" xfId="3" applyFont="1" applyBorder="1" applyAlignment="1">
      <alignment horizontal="center"/>
    </xf>
    <xf numFmtId="0" fontId="11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/>
    </xf>
    <xf numFmtId="0" fontId="4" fillId="0" borderId="2" xfId="2" applyFont="1" applyBorder="1" applyAlignment="1">
      <alignment horizontal="left" vertical="center"/>
    </xf>
    <xf numFmtId="0" fontId="2" fillId="0" borderId="2" xfId="2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4" xfId="2" applyFont="1" applyBorder="1" applyAlignment="1">
      <alignment horizontal="left" vertical="center"/>
    </xf>
    <xf numFmtId="0" fontId="4" fillId="0" borderId="75" xfId="2" applyFont="1" applyBorder="1" applyAlignment="1">
      <alignment horizontal="left" vertical="center"/>
    </xf>
    <xf numFmtId="0" fontId="2" fillId="0" borderId="76" xfId="2" applyBorder="1" applyAlignment="1">
      <alignment horizontal="left" vertical="center"/>
    </xf>
    <xf numFmtId="3" fontId="4" fillId="0" borderId="57" xfId="3" applyNumberFormat="1" applyFont="1" applyBorder="1" applyAlignment="1">
      <alignment horizontal="center" vertical="center" wrapText="1"/>
    </xf>
    <xf numFmtId="3" fontId="4" fillId="0" borderId="62" xfId="3" applyNumberFormat="1" applyFont="1" applyBorder="1" applyAlignment="1">
      <alignment horizontal="center" vertical="center" wrapText="1"/>
    </xf>
    <xf numFmtId="3" fontId="12" fillId="0" borderId="57" xfId="3" applyNumberFormat="1" applyFont="1" applyBorder="1" applyAlignment="1">
      <alignment horizontal="center" vertical="center" wrapText="1"/>
    </xf>
    <xf numFmtId="3" fontId="12" fillId="0" borderId="62" xfId="3" applyNumberFormat="1" applyFont="1" applyBorder="1" applyAlignment="1">
      <alignment horizontal="center" vertical="center" wrapText="1"/>
    </xf>
  </cellXfs>
  <cellStyles count="6">
    <cellStyle name="Měna" xfId="1" builtinId="4"/>
    <cellStyle name="Měna 2" xfId="4" xr:uid="{00000000-0005-0000-0000-000001000000}"/>
    <cellStyle name="Měna 2 2" xfId="5" xr:uid="{00000000-0005-0000-0000-000002000000}"/>
    <cellStyle name="Normální" xfId="0" builtinId="0"/>
    <cellStyle name="Normální 2" xfId="2" xr:uid="{00000000-0005-0000-0000-000004000000}"/>
    <cellStyle name="Normální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54"/>
  <sheetViews>
    <sheetView tabSelected="1" zoomScale="130" zoomScaleNormal="130" workbookViewId="0">
      <selection activeCell="AB81" sqref="AB81"/>
    </sheetView>
  </sheetViews>
  <sheetFormatPr defaultColWidth="7.85546875" defaultRowHeight="12" x14ac:dyDescent="0.2"/>
  <cols>
    <col min="1" max="1" width="22.42578125" style="1" customWidth="1"/>
    <col min="2" max="2" width="17.5703125" style="1" bestFit="1" customWidth="1"/>
    <col min="3" max="3" width="12.5703125" style="1" customWidth="1"/>
    <col min="4" max="4" width="7" style="6" customWidth="1"/>
    <col min="5" max="16" width="2.28515625" style="3" customWidth="1"/>
    <col min="17" max="17" width="4.140625" style="4" customWidth="1"/>
    <col min="18" max="18" width="4.85546875" style="4" customWidth="1"/>
    <col min="19" max="19" width="5.28515625" style="4" customWidth="1"/>
    <col min="20" max="20" width="5.85546875" style="4" customWidth="1"/>
    <col min="21" max="21" width="4.7109375" style="4" customWidth="1"/>
    <col min="22" max="22" width="5.5703125" style="4" bestFit="1" customWidth="1"/>
    <col min="23" max="23" width="4.7109375" style="4" customWidth="1"/>
    <col min="24" max="24" width="5.5703125" style="2" customWidth="1"/>
    <col min="25" max="25" width="6.42578125" style="2" customWidth="1"/>
    <col min="26" max="26" width="7" style="2" customWidth="1"/>
    <col min="27" max="27" width="5.85546875" style="2" customWidth="1"/>
    <col min="28" max="28" width="30.28515625" style="5" customWidth="1"/>
    <col min="29" max="29" width="10.85546875" style="1" customWidth="1"/>
    <col min="30" max="30" width="15.7109375" style="1" customWidth="1"/>
    <col min="31" max="31" width="13.85546875" style="1" customWidth="1"/>
    <col min="32" max="32" width="15.28515625" style="1" customWidth="1"/>
    <col min="33" max="44" width="7.85546875" style="1" customWidth="1"/>
    <col min="45" max="16384" width="7.85546875" style="1"/>
  </cols>
  <sheetData>
    <row r="1" spans="1:28" x14ac:dyDescent="0.2">
      <c r="A1" s="283" t="s">
        <v>190</v>
      </c>
    </row>
    <row r="2" spans="1:28" x14ac:dyDescent="0.2">
      <c r="A2" s="283"/>
    </row>
    <row r="3" spans="1:28" ht="13.5" thickBot="1" x14ac:dyDescent="0.25">
      <c r="A3" s="284" t="s">
        <v>191</v>
      </c>
      <c r="B3" s="343" t="s">
        <v>191</v>
      </c>
      <c r="C3" s="464" t="s">
        <v>191</v>
      </c>
      <c r="D3" s="465"/>
    </row>
    <row r="4" spans="1:28" s="8" customFormat="1" ht="15" customHeight="1" x14ac:dyDescent="0.2">
      <c r="A4" s="488" t="s">
        <v>124</v>
      </c>
      <c r="B4" s="490" t="s">
        <v>54</v>
      </c>
      <c r="C4" s="492" t="s">
        <v>56</v>
      </c>
      <c r="D4" s="494" t="s">
        <v>39</v>
      </c>
      <c r="E4" s="496" t="s">
        <v>40</v>
      </c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8"/>
      <c r="Q4" s="470" t="s">
        <v>79</v>
      </c>
      <c r="R4" s="471"/>
      <c r="S4" s="471"/>
      <c r="T4" s="472"/>
      <c r="U4" s="475" t="s">
        <v>41</v>
      </c>
      <c r="V4" s="475" t="s">
        <v>87</v>
      </c>
      <c r="W4" s="475" t="s">
        <v>49</v>
      </c>
      <c r="X4" s="477" t="s">
        <v>50</v>
      </c>
      <c r="Y4" s="479" t="s">
        <v>123</v>
      </c>
      <c r="Z4" s="480"/>
      <c r="AA4" s="483" t="s">
        <v>43</v>
      </c>
      <c r="AB4" s="473" t="s">
        <v>192</v>
      </c>
    </row>
    <row r="5" spans="1:28" s="32" customFormat="1" ht="15" customHeight="1" thickBot="1" x14ac:dyDescent="0.25">
      <c r="A5" s="489"/>
      <c r="B5" s="491"/>
      <c r="C5" s="493"/>
      <c r="D5" s="495"/>
      <c r="E5" s="499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495"/>
      <c r="Q5" s="148" t="s">
        <v>82</v>
      </c>
      <c r="R5" s="143" t="s">
        <v>17</v>
      </c>
      <c r="S5" s="90" t="s">
        <v>18</v>
      </c>
      <c r="T5" s="90" t="s">
        <v>16</v>
      </c>
      <c r="U5" s="476"/>
      <c r="V5" s="476"/>
      <c r="W5" s="476"/>
      <c r="X5" s="478"/>
      <c r="Y5" s="481"/>
      <c r="Z5" s="482"/>
      <c r="AA5" s="484"/>
      <c r="AB5" s="474"/>
    </row>
    <row r="6" spans="1:28" s="8" customFormat="1" ht="14.25" customHeight="1" thickTop="1" thickBot="1" x14ac:dyDescent="0.25">
      <c r="A6" s="121" t="s">
        <v>46</v>
      </c>
      <c r="B6" s="122"/>
      <c r="C6" s="122"/>
      <c r="D6" s="123"/>
      <c r="E6" s="124" t="s">
        <v>0</v>
      </c>
      <c r="F6" s="125" t="s">
        <v>1</v>
      </c>
      <c r="G6" s="125" t="s">
        <v>2</v>
      </c>
      <c r="H6" s="125" t="s">
        <v>3</v>
      </c>
      <c r="I6" s="125" t="s">
        <v>4</v>
      </c>
      <c r="J6" s="125" t="s">
        <v>5</v>
      </c>
      <c r="K6" s="125" t="s">
        <v>6</v>
      </c>
      <c r="L6" s="125" t="s">
        <v>7</v>
      </c>
      <c r="M6" s="125" t="s">
        <v>8</v>
      </c>
      <c r="N6" s="125" t="s">
        <v>9</v>
      </c>
      <c r="O6" s="125" t="s">
        <v>10</v>
      </c>
      <c r="P6" s="126" t="s">
        <v>37</v>
      </c>
      <c r="Q6" s="127" t="s">
        <v>11</v>
      </c>
      <c r="R6" s="130" t="s">
        <v>11</v>
      </c>
      <c r="S6" s="128" t="s">
        <v>11</v>
      </c>
      <c r="T6" s="128" t="s">
        <v>11</v>
      </c>
      <c r="U6" s="128" t="s">
        <v>11</v>
      </c>
      <c r="V6" s="128" t="s">
        <v>88</v>
      </c>
      <c r="W6" s="128" t="s">
        <v>11</v>
      </c>
      <c r="X6" s="129" t="s">
        <v>11</v>
      </c>
      <c r="Y6" s="130" t="s">
        <v>44</v>
      </c>
      <c r="Z6" s="129" t="s">
        <v>45</v>
      </c>
      <c r="AA6" s="129" t="s">
        <v>14</v>
      </c>
      <c r="AB6" s="33"/>
    </row>
    <row r="7" spans="1:28" s="8" customFormat="1" ht="12" customHeight="1" x14ac:dyDescent="0.25">
      <c r="A7" s="115"/>
      <c r="B7" s="119"/>
      <c r="C7" s="151"/>
      <c r="D7" s="120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8"/>
      <c r="Q7" s="134"/>
      <c r="R7" s="144"/>
      <c r="S7" s="135"/>
      <c r="T7" s="135"/>
      <c r="U7" s="467" t="e">
        <f>SUM(#REF!)</f>
        <v>#REF!</v>
      </c>
      <c r="V7" s="468"/>
      <c r="W7" s="468"/>
      <c r="X7" s="469"/>
      <c r="Y7" s="141"/>
      <c r="Z7" s="287" t="e">
        <f>U7/12</f>
        <v>#REF!</v>
      </c>
      <c r="AA7" s="273"/>
      <c r="AB7" s="33"/>
    </row>
    <row r="8" spans="1:28" s="8" customFormat="1" ht="12" customHeight="1" x14ac:dyDescent="0.2">
      <c r="A8" s="288" t="s">
        <v>198</v>
      </c>
      <c r="B8" s="295"/>
      <c r="C8" s="296"/>
      <c r="D8" s="297"/>
      <c r="E8" s="290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2"/>
      <c r="Q8" s="298"/>
      <c r="R8" s="299"/>
      <c r="S8" s="300"/>
      <c r="T8" s="300"/>
      <c r="U8" s="300"/>
      <c r="V8" s="293"/>
      <c r="W8" s="293"/>
      <c r="X8" s="294"/>
      <c r="Y8" s="301"/>
      <c r="Z8" s="302"/>
      <c r="AA8" s="303"/>
      <c r="AB8" s="33"/>
    </row>
    <row r="9" spans="1:28" s="8" customFormat="1" ht="12" customHeight="1" x14ac:dyDescent="0.2">
      <c r="A9" s="115" t="s">
        <v>217</v>
      </c>
      <c r="B9" s="400" t="s">
        <v>199</v>
      </c>
      <c r="C9" s="393" t="s">
        <v>200</v>
      </c>
      <c r="D9" s="393" t="s">
        <v>201</v>
      </c>
      <c r="E9" s="403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5"/>
      <c r="Q9" s="344"/>
      <c r="R9" s="414"/>
      <c r="S9" s="415"/>
      <c r="T9" s="345"/>
      <c r="U9" s="345"/>
      <c r="V9" s="416"/>
      <c r="W9" s="416"/>
      <c r="X9" s="390"/>
      <c r="Y9" s="141">
        <f t="shared" ref="Y9" si="0">10*Q9+2*R9+S9+T9+U9+12*V9+W9+X9</f>
        <v>0</v>
      </c>
      <c r="Z9" s="154">
        <f t="shared" ref="Z9" si="1">Y9/12</f>
        <v>0</v>
      </c>
      <c r="AA9" s="421"/>
      <c r="AB9" s="402" t="s">
        <v>232</v>
      </c>
    </row>
    <row r="10" spans="1:28" s="8" customFormat="1" ht="12" customHeight="1" x14ac:dyDescent="0.2">
      <c r="A10" s="115" t="s">
        <v>218</v>
      </c>
      <c r="B10" s="119" t="s">
        <v>183</v>
      </c>
      <c r="C10" s="399" t="s">
        <v>219</v>
      </c>
      <c r="D10" s="399">
        <v>210856</v>
      </c>
      <c r="E10" s="403"/>
      <c r="F10" s="404"/>
      <c r="G10" s="404"/>
      <c r="H10" s="404"/>
      <c r="I10" s="404"/>
      <c r="J10" s="404"/>
      <c r="K10" s="404"/>
      <c r="L10" s="404"/>
      <c r="M10" s="404"/>
      <c r="N10" s="404"/>
      <c r="O10" s="404"/>
      <c r="P10" s="405"/>
      <c r="Q10" s="344"/>
      <c r="R10" s="414"/>
      <c r="S10" s="417"/>
      <c r="T10" s="345"/>
      <c r="U10" s="418"/>
      <c r="V10" s="419"/>
      <c r="W10" s="419"/>
      <c r="X10" s="420"/>
      <c r="Y10" s="141"/>
      <c r="Z10" s="154"/>
      <c r="AA10" s="421"/>
      <c r="AB10" s="33"/>
    </row>
    <row r="11" spans="1:28" s="8" customFormat="1" ht="12" customHeight="1" x14ac:dyDescent="0.25">
      <c r="A11" s="115"/>
      <c r="B11" s="119"/>
      <c r="C11" s="151" t="s">
        <v>57</v>
      </c>
      <c r="D11" s="153"/>
      <c r="E11" s="116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8"/>
      <c r="Q11" s="134"/>
      <c r="R11" s="144"/>
      <c r="S11" s="135"/>
      <c r="T11" s="135"/>
      <c r="U11" s="467" t="e">
        <f>SUM(#REF!)</f>
        <v>#REF!</v>
      </c>
      <c r="V11" s="468"/>
      <c r="W11" s="468"/>
      <c r="X11" s="469"/>
      <c r="Y11" s="141"/>
      <c r="Z11" s="287" t="e">
        <f>U11/12</f>
        <v>#REF!</v>
      </c>
      <c r="AA11" s="274"/>
      <c r="AB11" s="33"/>
    </row>
    <row r="12" spans="1:28" s="8" customFormat="1" ht="12" customHeight="1" x14ac:dyDescent="0.25">
      <c r="A12" s="288" t="s">
        <v>110</v>
      </c>
      <c r="B12" s="295"/>
      <c r="C12" s="304"/>
      <c r="D12" s="297"/>
      <c r="E12" s="290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2"/>
      <c r="Q12" s="298"/>
      <c r="R12" s="299"/>
      <c r="S12" s="300"/>
      <c r="T12" s="300"/>
      <c r="U12" s="305"/>
      <c r="V12" s="306"/>
      <c r="W12" s="306"/>
      <c r="X12" s="307"/>
      <c r="Y12" s="301"/>
      <c r="Z12" s="308"/>
      <c r="AA12" s="309"/>
      <c r="AB12" s="33"/>
    </row>
    <row r="13" spans="1:28" s="8" customFormat="1" ht="12" customHeight="1" x14ac:dyDescent="0.2">
      <c r="A13" s="115" t="s">
        <v>214</v>
      </c>
      <c r="B13" s="185" t="s">
        <v>120</v>
      </c>
      <c r="C13" s="153" t="s">
        <v>216</v>
      </c>
      <c r="D13" s="153" t="s">
        <v>119</v>
      </c>
      <c r="E13" s="403"/>
      <c r="F13" s="404"/>
      <c r="G13" s="404"/>
      <c r="H13" s="404"/>
      <c r="I13" s="404"/>
      <c r="J13" s="404"/>
      <c r="K13" s="404"/>
      <c r="L13" s="404"/>
      <c r="M13" s="404"/>
      <c r="N13" s="404"/>
      <c r="O13" s="404"/>
      <c r="P13" s="405"/>
      <c r="Q13" s="344"/>
      <c r="R13" s="414"/>
      <c r="S13" s="345"/>
      <c r="T13" s="345"/>
      <c r="U13" s="345"/>
      <c r="V13" s="345"/>
      <c r="W13" s="345"/>
      <c r="X13" s="390"/>
      <c r="Y13" s="141">
        <f t="shared" ref="Y13:Y16" si="2">10*Q13+2*R13+S13+T13+U13+12*V13+W13+X13</f>
        <v>0</v>
      </c>
      <c r="Z13" s="154">
        <f t="shared" ref="Z13:Z16" si="3">Y13/12</f>
        <v>0</v>
      </c>
      <c r="AA13" s="397"/>
      <c r="AB13" s="33"/>
    </row>
    <row r="14" spans="1:28" s="8" customFormat="1" ht="12" customHeight="1" x14ac:dyDescent="0.2">
      <c r="A14" s="115" t="s">
        <v>214</v>
      </c>
      <c r="B14" s="185" t="s">
        <v>120</v>
      </c>
      <c r="C14" s="153" t="s">
        <v>202</v>
      </c>
      <c r="D14" s="153" t="s">
        <v>125</v>
      </c>
      <c r="E14" s="403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5"/>
      <c r="Q14" s="344"/>
      <c r="R14" s="414"/>
      <c r="S14" s="345"/>
      <c r="T14" s="345"/>
      <c r="U14" s="345"/>
      <c r="V14" s="345"/>
      <c r="W14" s="345"/>
      <c r="X14" s="390"/>
      <c r="Y14" s="141">
        <f t="shared" si="2"/>
        <v>0</v>
      </c>
      <c r="Z14" s="154">
        <f t="shared" si="3"/>
        <v>0</v>
      </c>
      <c r="AA14" s="390"/>
      <c r="AB14" s="33"/>
    </row>
    <row r="15" spans="1:28" s="8" customFormat="1" ht="12" customHeight="1" x14ac:dyDescent="0.2">
      <c r="A15" s="115" t="s">
        <v>214</v>
      </c>
      <c r="B15" s="185" t="s">
        <v>120</v>
      </c>
      <c r="C15" s="153" t="s">
        <v>203</v>
      </c>
      <c r="D15" s="153" t="s">
        <v>126</v>
      </c>
      <c r="E15" s="403"/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405"/>
      <c r="Q15" s="344"/>
      <c r="R15" s="414"/>
      <c r="S15" s="345"/>
      <c r="T15" s="345"/>
      <c r="U15" s="345"/>
      <c r="V15" s="345"/>
      <c r="W15" s="345"/>
      <c r="X15" s="390"/>
      <c r="Y15" s="141">
        <f t="shared" si="2"/>
        <v>0</v>
      </c>
      <c r="Z15" s="154">
        <f t="shared" si="3"/>
        <v>0</v>
      </c>
      <c r="AA15" s="390"/>
      <c r="AB15" s="33"/>
    </row>
    <row r="16" spans="1:28" s="8" customFormat="1" ht="12" customHeight="1" x14ac:dyDescent="0.2">
      <c r="A16" s="115" t="s">
        <v>36</v>
      </c>
      <c r="B16" s="119" t="s">
        <v>102</v>
      </c>
      <c r="C16" s="399" t="s">
        <v>208</v>
      </c>
      <c r="D16" s="399" t="s">
        <v>127</v>
      </c>
      <c r="E16" s="403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5"/>
      <c r="Q16" s="344"/>
      <c r="R16" s="414"/>
      <c r="S16" s="345"/>
      <c r="T16" s="345"/>
      <c r="U16" s="345"/>
      <c r="V16" s="345"/>
      <c r="W16" s="345"/>
      <c r="X16" s="390"/>
      <c r="Y16" s="141">
        <f t="shared" si="2"/>
        <v>0</v>
      </c>
      <c r="Z16" s="154">
        <f t="shared" si="3"/>
        <v>0</v>
      </c>
      <c r="AA16" s="390"/>
      <c r="AB16" s="33"/>
    </row>
    <row r="17" spans="1:28" s="8" customFormat="1" ht="12" customHeight="1" x14ac:dyDescent="0.25">
      <c r="A17" s="115"/>
      <c r="B17" s="119"/>
      <c r="C17" s="151"/>
      <c r="D17" s="120"/>
      <c r="E17" s="116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/>
      <c r="Q17" s="134"/>
      <c r="R17" s="144"/>
      <c r="S17" s="135"/>
      <c r="T17" s="135"/>
      <c r="U17" s="467">
        <f>SUM(Y13:Y16)</f>
        <v>0</v>
      </c>
      <c r="V17" s="468"/>
      <c r="W17" s="468"/>
      <c r="X17" s="469"/>
      <c r="Y17" s="141"/>
      <c r="Z17" s="287">
        <f>U17/12</f>
        <v>0</v>
      </c>
      <c r="AA17" s="142"/>
      <c r="AB17" s="33"/>
    </row>
    <row r="18" spans="1:28" s="8" customFormat="1" ht="12" customHeight="1" x14ac:dyDescent="0.25">
      <c r="A18" s="288" t="s">
        <v>128</v>
      </c>
      <c r="B18" s="295"/>
      <c r="C18" s="304"/>
      <c r="D18" s="297"/>
      <c r="E18" s="290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2"/>
      <c r="Q18" s="298"/>
      <c r="R18" s="299"/>
      <c r="S18" s="300"/>
      <c r="T18" s="300"/>
      <c r="U18" s="305"/>
      <c r="V18" s="306"/>
      <c r="W18" s="306"/>
      <c r="X18" s="307"/>
      <c r="Y18" s="301"/>
      <c r="Z18" s="308"/>
      <c r="AA18" s="310"/>
      <c r="AB18" s="33"/>
    </row>
    <row r="19" spans="1:28" s="8" customFormat="1" ht="12" customHeight="1" x14ac:dyDescent="0.2">
      <c r="A19" s="115" t="s">
        <v>213</v>
      </c>
      <c r="B19" s="119" t="s">
        <v>102</v>
      </c>
      <c r="C19" s="153" t="s">
        <v>221</v>
      </c>
      <c r="D19" s="153" t="s">
        <v>111</v>
      </c>
      <c r="E19" s="403"/>
      <c r="F19" s="404"/>
      <c r="G19" s="404"/>
      <c r="H19" s="404"/>
      <c r="I19" s="404"/>
      <c r="J19" s="404"/>
      <c r="K19" s="404"/>
      <c r="L19" s="404"/>
      <c r="M19" s="404"/>
      <c r="N19" s="404"/>
      <c r="O19" s="404"/>
      <c r="P19" s="405"/>
      <c r="Q19" s="344"/>
      <c r="R19" s="414"/>
      <c r="S19" s="345"/>
      <c r="T19" s="345"/>
      <c r="U19" s="345"/>
      <c r="V19" s="345"/>
      <c r="W19" s="345"/>
      <c r="X19" s="390"/>
      <c r="Y19" s="141">
        <f t="shared" ref="Y19" si="4">10*Q19+2*R19+S19+T19+U19+12*V19+W19+X19</f>
        <v>0</v>
      </c>
      <c r="Z19" s="154">
        <f t="shared" ref="Z19" si="5">Y19/12</f>
        <v>0</v>
      </c>
      <c r="AA19" s="390"/>
      <c r="AB19" s="33"/>
    </row>
    <row r="20" spans="1:28" s="8" customFormat="1" ht="12" customHeight="1" x14ac:dyDescent="0.25">
      <c r="A20" s="115"/>
      <c r="B20" s="119"/>
      <c r="C20" s="151"/>
      <c r="D20" s="120"/>
      <c r="E20" s="116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8"/>
      <c r="Q20" s="134"/>
      <c r="R20" s="144"/>
      <c r="S20" s="135"/>
      <c r="T20" s="135"/>
      <c r="U20" s="467">
        <f>SUM(Y19:Y19)</f>
        <v>0</v>
      </c>
      <c r="V20" s="468"/>
      <c r="W20" s="468"/>
      <c r="X20" s="469"/>
      <c r="Y20" s="141"/>
      <c r="Z20" s="287">
        <f>U20/12</f>
        <v>0</v>
      </c>
      <c r="AA20" s="142"/>
      <c r="AB20" s="33"/>
    </row>
    <row r="21" spans="1:28" s="8" customFormat="1" ht="12" customHeight="1" x14ac:dyDescent="0.25">
      <c r="A21" s="288" t="s">
        <v>139</v>
      </c>
      <c r="B21" s="295"/>
      <c r="C21" s="304"/>
      <c r="D21" s="297"/>
      <c r="E21" s="290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2"/>
      <c r="Q21" s="298"/>
      <c r="R21" s="299"/>
      <c r="S21" s="300"/>
      <c r="T21" s="300"/>
      <c r="U21" s="305"/>
      <c r="V21" s="306"/>
      <c r="W21" s="306"/>
      <c r="X21" s="307"/>
      <c r="Y21" s="301"/>
      <c r="Z21" s="308"/>
      <c r="AA21" s="310"/>
      <c r="AB21" s="33"/>
    </row>
    <row r="22" spans="1:28" s="8" customFormat="1" ht="12" customHeight="1" x14ac:dyDescent="0.2">
      <c r="A22" s="115" t="s">
        <v>81</v>
      </c>
      <c r="B22" s="86" t="s">
        <v>222</v>
      </c>
      <c r="C22" s="172" t="s">
        <v>223</v>
      </c>
      <c r="D22" s="172" t="s">
        <v>224</v>
      </c>
      <c r="E22" s="406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8"/>
      <c r="Q22" s="422"/>
      <c r="R22" s="423"/>
      <c r="S22" s="424"/>
      <c r="T22" s="345"/>
      <c r="U22" s="424"/>
      <c r="V22" s="424"/>
      <c r="W22" s="425"/>
      <c r="X22" s="426"/>
      <c r="Y22" s="141">
        <f t="shared" ref="Y22" si="6">10*Q22+2*R22+S22+T22+U22+12*V22+W22+X22</f>
        <v>0</v>
      </c>
      <c r="Z22" s="154">
        <f t="shared" ref="Z22" si="7">Y22/12</f>
        <v>0</v>
      </c>
      <c r="AA22" s="390"/>
      <c r="AB22" s="33"/>
    </row>
    <row r="23" spans="1:28" s="8" customFormat="1" ht="12" customHeight="1" x14ac:dyDescent="0.25">
      <c r="A23" s="115"/>
      <c r="B23" s="119"/>
      <c r="C23" s="151"/>
      <c r="D23" s="120"/>
      <c r="E23" s="116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8"/>
      <c r="Q23" s="134"/>
      <c r="R23" s="144"/>
      <c r="S23" s="135"/>
      <c r="T23" s="135"/>
      <c r="U23" s="467">
        <f>SUM(Y22)</f>
        <v>0</v>
      </c>
      <c r="V23" s="468"/>
      <c r="W23" s="468"/>
      <c r="X23" s="469"/>
      <c r="Y23" s="141"/>
      <c r="Z23" s="287">
        <f>U23/12</f>
        <v>0</v>
      </c>
      <c r="AA23" s="142"/>
      <c r="AB23" s="33"/>
    </row>
    <row r="24" spans="1:28" s="8" customFormat="1" ht="12" customHeight="1" x14ac:dyDescent="0.2">
      <c r="A24" s="288" t="s">
        <v>98</v>
      </c>
      <c r="B24" s="295"/>
      <c r="C24" s="296"/>
      <c r="D24" s="297"/>
      <c r="E24" s="290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2"/>
      <c r="Q24" s="298"/>
      <c r="R24" s="299"/>
      <c r="S24" s="300"/>
      <c r="T24" s="300"/>
      <c r="U24" s="300"/>
      <c r="V24" s="300"/>
      <c r="W24" s="293"/>
      <c r="X24" s="294"/>
      <c r="Y24" s="301"/>
      <c r="Z24" s="302"/>
      <c r="AA24" s="310"/>
      <c r="AB24" s="33"/>
    </row>
    <row r="25" spans="1:28" s="8" customFormat="1" ht="12" customHeight="1" x14ac:dyDescent="0.2">
      <c r="A25" s="115" t="s">
        <v>81</v>
      </c>
      <c r="B25" s="119" t="s">
        <v>94</v>
      </c>
      <c r="C25" s="153" t="s">
        <v>95</v>
      </c>
      <c r="D25" s="153" t="s">
        <v>96</v>
      </c>
      <c r="E25" s="403"/>
      <c r="F25" s="404"/>
      <c r="G25" s="404"/>
      <c r="H25" s="404"/>
      <c r="I25" s="404"/>
      <c r="J25" s="404"/>
      <c r="K25" s="404"/>
      <c r="L25" s="404"/>
      <c r="M25" s="404"/>
      <c r="N25" s="404"/>
      <c r="O25" s="404"/>
      <c r="P25" s="405"/>
      <c r="Q25" s="344"/>
      <c r="R25" s="414"/>
      <c r="S25" s="345"/>
      <c r="T25" s="345"/>
      <c r="U25" s="345"/>
      <c r="V25" s="345"/>
      <c r="W25" s="346"/>
      <c r="X25" s="427"/>
      <c r="Y25" s="141">
        <f t="shared" ref="Y25:Y72" si="8">10*Q25+2*R25+S25+T25+U25+12*V25+W25+X25</f>
        <v>0</v>
      </c>
      <c r="Z25" s="154">
        <f t="shared" ref="Z25:Z60" si="9">Y25/12</f>
        <v>0</v>
      </c>
      <c r="AA25" s="390"/>
      <c r="AB25" s="33"/>
    </row>
    <row r="26" spans="1:28" s="8" customFormat="1" ht="12" customHeight="1" x14ac:dyDescent="0.25">
      <c r="A26" s="115"/>
      <c r="B26" s="119"/>
      <c r="C26" s="151" t="s">
        <v>57</v>
      </c>
      <c r="D26" s="120"/>
      <c r="E26" s="116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8"/>
      <c r="Q26" s="134"/>
      <c r="R26" s="144"/>
      <c r="S26" s="135"/>
      <c r="T26" s="135"/>
      <c r="U26" s="467">
        <f>SUM(Y25)</f>
        <v>0</v>
      </c>
      <c r="V26" s="468"/>
      <c r="W26" s="468"/>
      <c r="X26" s="469"/>
      <c r="Y26" s="141"/>
      <c r="Z26" s="285">
        <f>U26/12</f>
        <v>0</v>
      </c>
      <c r="AA26" s="142"/>
      <c r="AB26" s="33"/>
    </row>
    <row r="27" spans="1:28" s="8" customFormat="1" ht="12" customHeight="1" x14ac:dyDescent="0.2">
      <c r="A27" s="288" t="s">
        <v>99</v>
      </c>
      <c r="B27" s="295"/>
      <c r="C27" s="296"/>
      <c r="D27" s="297"/>
      <c r="E27" s="290"/>
      <c r="F27" s="291"/>
      <c r="G27" s="291"/>
      <c r="H27" s="291"/>
      <c r="I27" s="291"/>
      <c r="J27" s="291"/>
      <c r="K27" s="291"/>
      <c r="L27" s="291"/>
      <c r="M27" s="291"/>
      <c r="N27" s="291"/>
      <c r="O27" s="291"/>
      <c r="P27" s="292"/>
      <c r="Q27" s="298"/>
      <c r="R27" s="299"/>
      <c r="S27" s="300"/>
      <c r="T27" s="300"/>
      <c r="U27" s="300"/>
      <c r="V27" s="300"/>
      <c r="W27" s="293"/>
      <c r="X27" s="294"/>
      <c r="Y27" s="301"/>
      <c r="Z27" s="302"/>
      <c r="AA27" s="310"/>
      <c r="AB27" s="33"/>
    </row>
    <row r="28" spans="1:28" s="8" customFormat="1" ht="12" customHeight="1" x14ac:dyDescent="0.2">
      <c r="A28" s="115" t="s">
        <v>213</v>
      </c>
      <c r="B28" s="119" t="s">
        <v>129</v>
      </c>
      <c r="C28" s="153" t="s">
        <v>225</v>
      </c>
      <c r="D28" s="153" t="s">
        <v>220</v>
      </c>
      <c r="E28" s="403"/>
      <c r="F28" s="404"/>
      <c r="G28" s="404"/>
      <c r="H28" s="404"/>
      <c r="I28" s="404"/>
      <c r="J28" s="404"/>
      <c r="K28" s="404"/>
      <c r="L28" s="404"/>
      <c r="M28" s="404"/>
      <c r="N28" s="404"/>
      <c r="O28" s="404"/>
      <c r="P28" s="405"/>
      <c r="Q28" s="344"/>
      <c r="R28" s="414"/>
      <c r="S28" s="345"/>
      <c r="T28" s="345"/>
      <c r="U28" s="345"/>
      <c r="V28" s="345"/>
      <c r="W28" s="345"/>
      <c r="X28" s="427"/>
      <c r="Y28" s="141">
        <f>11*Q28+2*R28+S28+T28+U28+12*V28+W28+X28</f>
        <v>0</v>
      </c>
      <c r="Z28" s="154">
        <f t="shared" si="9"/>
        <v>0</v>
      </c>
      <c r="AA28" s="390"/>
      <c r="AB28" s="33"/>
    </row>
    <row r="29" spans="1:28" s="8" customFormat="1" ht="12" customHeight="1" x14ac:dyDescent="0.25">
      <c r="A29" s="115"/>
      <c r="B29" s="119"/>
      <c r="C29" s="151" t="s">
        <v>57</v>
      </c>
      <c r="D29" s="120"/>
      <c r="E29" s="116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8"/>
      <c r="Q29" s="134"/>
      <c r="R29" s="144"/>
      <c r="S29" s="135"/>
      <c r="T29" s="135"/>
      <c r="U29" s="467">
        <f>SUM(Y28)</f>
        <v>0</v>
      </c>
      <c r="V29" s="468"/>
      <c r="W29" s="468"/>
      <c r="X29" s="469"/>
      <c r="Y29" s="141"/>
      <c r="Z29" s="287">
        <f>U29/12</f>
        <v>0</v>
      </c>
      <c r="AA29" s="142"/>
      <c r="AB29" s="33"/>
    </row>
    <row r="30" spans="1:28" s="8" customFormat="1" ht="12" customHeight="1" x14ac:dyDescent="0.2">
      <c r="A30" s="288" t="s">
        <v>100</v>
      </c>
      <c r="B30" s="295"/>
      <c r="C30" s="296"/>
      <c r="D30" s="297"/>
      <c r="E30" s="290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2"/>
      <c r="Q30" s="298"/>
      <c r="R30" s="299"/>
      <c r="S30" s="300"/>
      <c r="T30" s="300"/>
      <c r="U30" s="300"/>
      <c r="V30" s="300"/>
      <c r="W30" s="293"/>
      <c r="X30" s="294"/>
      <c r="Y30" s="301"/>
      <c r="Z30" s="302"/>
      <c r="AA30" s="310"/>
      <c r="AB30" s="33"/>
    </row>
    <row r="31" spans="1:28" s="8" customFormat="1" ht="12" customHeight="1" x14ac:dyDescent="0.2">
      <c r="A31" s="115" t="s">
        <v>81</v>
      </c>
      <c r="B31" s="119" t="s">
        <v>121</v>
      </c>
      <c r="C31" s="393" t="s">
        <v>212</v>
      </c>
      <c r="D31" s="393" t="s">
        <v>130</v>
      </c>
      <c r="E31" s="403"/>
      <c r="F31" s="404"/>
      <c r="G31" s="404"/>
      <c r="H31" s="404"/>
      <c r="I31" s="404"/>
      <c r="J31" s="404"/>
      <c r="K31" s="404"/>
      <c r="L31" s="404"/>
      <c r="M31" s="404"/>
      <c r="N31" s="404"/>
      <c r="O31" s="404"/>
      <c r="P31" s="405"/>
      <c r="Q31" s="344"/>
      <c r="R31" s="414"/>
      <c r="S31" s="345"/>
      <c r="T31" s="345"/>
      <c r="U31" s="345"/>
      <c r="V31" s="345"/>
      <c r="W31" s="346"/>
      <c r="X31" s="427"/>
      <c r="Y31" s="141">
        <f t="shared" si="8"/>
        <v>0</v>
      </c>
      <c r="Z31" s="154">
        <f t="shared" si="9"/>
        <v>0</v>
      </c>
      <c r="AA31" s="390"/>
      <c r="AB31" s="33"/>
    </row>
    <row r="32" spans="1:28" s="8" customFormat="1" ht="12" customHeight="1" x14ac:dyDescent="0.25">
      <c r="A32" s="115"/>
      <c r="B32" s="119"/>
      <c r="C32" s="151" t="s">
        <v>57</v>
      </c>
      <c r="D32" s="120"/>
      <c r="E32" s="116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8"/>
      <c r="Q32" s="134"/>
      <c r="R32" s="144"/>
      <c r="S32" s="135"/>
      <c r="T32" s="135"/>
      <c r="U32" s="467">
        <f>SUM(Y31:Y31)</f>
        <v>0</v>
      </c>
      <c r="V32" s="468"/>
      <c r="W32" s="468"/>
      <c r="X32" s="469"/>
      <c r="Y32" s="141"/>
      <c r="Z32" s="287">
        <f>U32/12</f>
        <v>0</v>
      </c>
      <c r="AA32" s="142"/>
      <c r="AB32" s="33"/>
    </row>
    <row r="33" spans="1:31" s="8" customFormat="1" ht="12" customHeight="1" x14ac:dyDescent="0.2">
      <c r="A33" s="288" t="s">
        <v>101</v>
      </c>
      <c r="B33" s="295"/>
      <c r="C33" s="304"/>
      <c r="D33" s="297"/>
      <c r="E33" s="290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2"/>
      <c r="Q33" s="298"/>
      <c r="R33" s="299"/>
      <c r="S33" s="300"/>
      <c r="T33" s="300"/>
      <c r="U33" s="300"/>
      <c r="V33" s="300"/>
      <c r="W33" s="293"/>
      <c r="X33" s="294"/>
      <c r="Y33" s="301"/>
      <c r="Z33" s="302"/>
      <c r="AA33" s="310"/>
      <c r="AB33" s="33"/>
    </row>
    <row r="34" spans="1:31" s="8" customFormat="1" ht="12" customHeight="1" x14ac:dyDescent="0.2">
      <c r="A34" s="115" t="s">
        <v>81</v>
      </c>
      <c r="B34" s="119" t="s">
        <v>60</v>
      </c>
      <c r="C34" s="153" t="s">
        <v>112</v>
      </c>
      <c r="D34" s="153" t="s">
        <v>62</v>
      </c>
      <c r="E34" s="403"/>
      <c r="F34" s="404"/>
      <c r="G34" s="404"/>
      <c r="H34" s="404"/>
      <c r="I34" s="404"/>
      <c r="J34" s="404"/>
      <c r="K34" s="404"/>
      <c r="L34" s="404"/>
      <c r="M34" s="404"/>
      <c r="N34" s="404"/>
      <c r="O34" s="404"/>
      <c r="P34" s="405"/>
      <c r="Q34" s="344"/>
      <c r="R34" s="414"/>
      <c r="S34" s="345"/>
      <c r="T34" s="345"/>
      <c r="U34" s="345"/>
      <c r="V34" s="345"/>
      <c r="W34" s="346"/>
      <c r="X34" s="427"/>
      <c r="Y34" s="141">
        <f t="shared" si="8"/>
        <v>0</v>
      </c>
      <c r="Z34" s="154">
        <f t="shared" si="9"/>
        <v>0</v>
      </c>
      <c r="AA34" s="390"/>
      <c r="AB34" s="33"/>
    </row>
    <row r="35" spans="1:31" s="8" customFormat="1" ht="12" customHeight="1" x14ac:dyDescent="0.2">
      <c r="A35" s="115" t="s">
        <v>81</v>
      </c>
      <c r="B35" s="119" t="s">
        <v>60</v>
      </c>
      <c r="C35" s="153" t="s">
        <v>113</v>
      </c>
      <c r="D35" s="153" t="s">
        <v>63</v>
      </c>
      <c r="E35" s="403"/>
      <c r="F35" s="404"/>
      <c r="G35" s="404"/>
      <c r="H35" s="404"/>
      <c r="I35" s="404"/>
      <c r="J35" s="404"/>
      <c r="K35" s="404"/>
      <c r="L35" s="404"/>
      <c r="M35" s="404"/>
      <c r="N35" s="404"/>
      <c r="O35" s="404"/>
      <c r="P35" s="405"/>
      <c r="Q35" s="344"/>
      <c r="R35" s="414"/>
      <c r="S35" s="345"/>
      <c r="T35" s="345"/>
      <c r="U35" s="345"/>
      <c r="V35" s="345"/>
      <c r="W35" s="346"/>
      <c r="X35" s="427"/>
      <c r="Y35" s="141">
        <f t="shared" ref="Y35" si="10">10*Q35+2*R35+S35+T35+U35+12*V35+W35+X35</f>
        <v>0</v>
      </c>
      <c r="Z35" s="154">
        <f t="shared" ref="Z35" si="11">Y35/12</f>
        <v>0</v>
      </c>
      <c r="AA35" s="390"/>
      <c r="AB35" s="33"/>
    </row>
    <row r="36" spans="1:31" s="8" customFormat="1" ht="12" customHeight="1" x14ac:dyDescent="0.2">
      <c r="A36" s="115" t="s">
        <v>81</v>
      </c>
      <c r="B36" s="119" t="s">
        <v>61</v>
      </c>
      <c r="C36" s="153" t="s">
        <v>114</v>
      </c>
      <c r="D36" s="153" t="s">
        <v>64</v>
      </c>
      <c r="E36" s="403"/>
      <c r="F36" s="404"/>
      <c r="G36" s="404"/>
      <c r="H36" s="404"/>
      <c r="I36" s="404"/>
      <c r="J36" s="404"/>
      <c r="K36" s="404"/>
      <c r="L36" s="404"/>
      <c r="M36" s="404"/>
      <c r="N36" s="404"/>
      <c r="O36" s="404"/>
      <c r="P36" s="405"/>
      <c r="Q36" s="344"/>
      <c r="R36" s="414"/>
      <c r="S36" s="345"/>
      <c r="T36" s="345"/>
      <c r="U36" s="345"/>
      <c r="V36" s="345"/>
      <c r="W36" s="346"/>
      <c r="X36" s="427"/>
      <c r="Y36" s="141">
        <f t="shared" si="8"/>
        <v>0</v>
      </c>
      <c r="Z36" s="154">
        <f t="shared" si="9"/>
        <v>0</v>
      </c>
      <c r="AA36" s="390"/>
      <c r="AB36" s="33"/>
    </row>
    <row r="37" spans="1:31" s="8" customFormat="1" ht="12" customHeight="1" x14ac:dyDescent="0.2">
      <c r="A37" s="115" t="s">
        <v>81</v>
      </c>
      <c r="B37" s="119" t="s">
        <v>102</v>
      </c>
      <c r="C37" s="393" t="s">
        <v>206</v>
      </c>
      <c r="D37" s="393" t="s">
        <v>103</v>
      </c>
      <c r="E37" s="403"/>
      <c r="F37" s="404"/>
      <c r="G37" s="404"/>
      <c r="H37" s="404"/>
      <c r="I37" s="404"/>
      <c r="J37" s="404"/>
      <c r="K37" s="404"/>
      <c r="L37" s="404"/>
      <c r="M37" s="404"/>
      <c r="N37" s="404"/>
      <c r="O37" s="404"/>
      <c r="P37" s="405"/>
      <c r="Q37" s="344"/>
      <c r="R37" s="414"/>
      <c r="S37" s="345"/>
      <c r="T37" s="345"/>
      <c r="U37" s="345"/>
      <c r="V37" s="345"/>
      <c r="W37" s="346"/>
      <c r="X37" s="427"/>
      <c r="Y37" s="141">
        <f t="shared" si="8"/>
        <v>0</v>
      </c>
      <c r="Z37" s="154">
        <f t="shared" si="9"/>
        <v>0</v>
      </c>
      <c r="AA37" s="390"/>
      <c r="AB37" s="33"/>
    </row>
    <row r="38" spans="1:31" s="8" customFormat="1" ht="12" customHeight="1" x14ac:dyDescent="0.2">
      <c r="A38" s="115" t="s">
        <v>81</v>
      </c>
      <c r="B38" s="119" t="s">
        <v>102</v>
      </c>
      <c r="C38" s="393" t="s">
        <v>207</v>
      </c>
      <c r="D38" s="393" t="s">
        <v>104</v>
      </c>
      <c r="E38" s="403"/>
      <c r="F38" s="404"/>
      <c r="G38" s="404"/>
      <c r="H38" s="404"/>
      <c r="I38" s="404"/>
      <c r="J38" s="404"/>
      <c r="K38" s="404"/>
      <c r="L38" s="404"/>
      <c r="M38" s="404"/>
      <c r="N38" s="404"/>
      <c r="O38" s="404"/>
      <c r="P38" s="405"/>
      <c r="Q38" s="344"/>
      <c r="R38" s="414"/>
      <c r="S38" s="345"/>
      <c r="T38" s="345"/>
      <c r="U38" s="345"/>
      <c r="V38" s="345"/>
      <c r="W38" s="346"/>
      <c r="X38" s="427"/>
      <c r="Y38" s="141">
        <f t="shared" si="8"/>
        <v>0</v>
      </c>
      <c r="Z38" s="154">
        <f t="shared" si="9"/>
        <v>0</v>
      </c>
      <c r="AA38" s="390"/>
      <c r="AB38" s="33"/>
    </row>
    <row r="39" spans="1:31" s="8" customFormat="1" ht="12" customHeight="1" x14ac:dyDescent="0.25">
      <c r="A39" s="115"/>
      <c r="B39" s="119"/>
      <c r="C39" s="153"/>
      <c r="D39" s="120"/>
      <c r="E39" s="116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8"/>
      <c r="Q39" s="134"/>
      <c r="R39" s="144"/>
      <c r="S39" s="135"/>
      <c r="T39" s="135"/>
      <c r="U39" s="467">
        <f>SUM(Y38)</f>
        <v>0</v>
      </c>
      <c r="V39" s="468"/>
      <c r="W39" s="468"/>
      <c r="X39" s="469"/>
      <c r="Y39" s="141"/>
      <c r="Z39" s="287">
        <f>U39/12</f>
        <v>0</v>
      </c>
      <c r="AA39" s="142"/>
      <c r="AB39" s="33"/>
    </row>
    <row r="40" spans="1:31" s="8" customFormat="1" ht="12" customHeight="1" x14ac:dyDescent="0.2">
      <c r="A40" s="311" t="s">
        <v>107</v>
      </c>
      <c r="B40" s="312"/>
      <c r="C40" s="313"/>
      <c r="D40" s="314"/>
      <c r="E40" s="315"/>
      <c r="F40" s="316"/>
      <c r="G40" s="316"/>
      <c r="H40" s="316"/>
      <c r="I40" s="316"/>
      <c r="J40" s="316"/>
      <c r="K40" s="316"/>
      <c r="L40" s="316"/>
      <c r="M40" s="316"/>
      <c r="N40" s="316"/>
      <c r="O40" s="316"/>
      <c r="P40" s="317"/>
      <c r="Q40" s="318"/>
      <c r="R40" s="319"/>
      <c r="S40" s="320"/>
      <c r="T40" s="320"/>
      <c r="U40" s="320"/>
      <c r="V40" s="320"/>
      <c r="W40" s="321"/>
      <c r="X40" s="322"/>
      <c r="Y40" s="323"/>
      <c r="Z40" s="324"/>
      <c r="AA40" s="325"/>
      <c r="AB40" s="33"/>
    </row>
    <row r="41" spans="1:31" s="8" customFormat="1" ht="12" customHeight="1" x14ac:dyDescent="0.2">
      <c r="A41" s="115" t="s">
        <v>81</v>
      </c>
      <c r="B41" s="101" t="s">
        <v>71</v>
      </c>
      <c r="C41" s="152" t="s">
        <v>115</v>
      </c>
      <c r="D41" s="152" t="s">
        <v>66</v>
      </c>
      <c r="E41" s="409"/>
      <c r="F41" s="410"/>
      <c r="G41" s="410"/>
      <c r="H41" s="410"/>
      <c r="I41" s="410"/>
      <c r="J41" s="410"/>
      <c r="K41" s="410"/>
      <c r="L41" s="410"/>
      <c r="M41" s="410"/>
      <c r="N41" s="410"/>
      <c r="O41" s="410"/>
      <c r="P41" s="411"/>
      <c r="Q41" s="428"/>
      <c r="R41" s="412"/>
      <c r="S41" s="347"/>
      <c r="T41" s="345"/>
      <c r="U41" s="347"/>
      <c r="V41" s="347"/>
      <c r="W41" s="348"/>
      <c r="X41" s="413"/>
      <c r="Y41" s="141">
        <f t="shared" si="8"/>
        <v>0</v>
      </c>
      <c r="Z41" s="154">
        <f t="shared" si="9"/>
        <v>0</v>
      </c>
      <c r="AA41" s="390"/>
      <c r="AB41" s="33"/>
    </row>
    <row r="42" spans="1:31" s="8" customFormat="1" ht="12" customHeight="1" x14ac:dyDescent="0.25">
      <c r="A42" s="115"/>
      <c r="B42" s="101"/>
      <c r="C42" s="152"/>
      <c r="D42" s="103"/>
      <c r="E42" s="104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6"/>
      <c r="Q42" s="137"/>
      <c r="R42" s="145"/>
      <c r="S42" s="136"/>
      <c r="T42" s="135"/>
      <c r="U42" s="467">
        <f>SUM(Y41)</f>
        <v>0</v>
      </c>
      <c r="V42" s="468"/>
      <c r="W42" s="468"/>
      <c r="X42" s="469"/>
      <c r="Y42" s="141"/>
      <c r="Z42" s="287">
        <f>U42/12</f>
        <v>0</v>
      </c>
      <c r="AA42" s="142"/>
      <c r="AB42" s="33"/>
    </row>
    <row r="43" spans="1:31" s="8" customFormat="1" ht="12" customHeight="1" x14ac:dyDescent="0.2">
      <c r="A43" s="326" t="s">
        <v>131</v>
      </c>
      <c r="B43" s="289"/>
      <c r="C43" s="304"/>
      <c r="D43" s="327"/>
      <c r="E43" s="328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30"/>
      <c r="Q43" s="331"/>
      <c r="R43" s="332"/>
      <c r="S43" s="333"/>
      <c r="T43" s="300"/>
      <c r="U43" s="333"/>
      <c r="V43" s="333"/>
      <c r="W43" s="334"/>
      <c r="X43" s="335"/>
      <c r="Y43" s="301"/>
      <c r="Z43" s="302"/>
      <c r="AA43" s="310"/>
      <c r="AB43" s="33"/>
    </row>
    <row r="44" spans="1:31" s="8" customFormat="1" ht="12" customHeight="1" x14ac:dyDescent="0.2">
      <c r="A44" s="115" t="s">
        <v>81</v>
      </c>
      <c r="B44" s="101" t="s">
        <v>59</v>
      </c>
      <c r="C44" s="393" t="s">
        <v>205</v>
      </c>
      <c r="D44" s="395" t="s">
        <v>65</v>
      </c>
      <c r="E44" s="409"/>
      <c r="F44" s="410"/>
      <c r="G44" s="410"/>
      <c r="H44" s="410"/>
      <c r="I44" s="410"/>
      <c r="J44" s="410"/>
      <c r="K44" s="410"/>
      <c r="L44" s="410"/>
      <c r="M44" s="410"/>
      <c r="N44" s="410"/>
      <c r="O44" s="410"/>
      <c r="P44" s="411"/>
      <c r="Q44" s="428"/>
      <c r="R44" s="412"/>
      <c r="S44" s="347"/>
      <c r="T44" s="345"/>
      <c r="U44" s="347"/>
      <c r="V44" s="347"/>
      <c r="W44" s="348"/>
      <c r="X44" s="413"/>
      <c r="Y44" s="141">
        <f>8*Q44+2*R44+S44+T44+U44+12*V44+W44+X44</f>
        <v>0</v>
      </c>
      <c r="Z44" s="154">
        <f t="shared" ref="Z44:Z45" si="12">Y44/12</f>
        <v>0</v>
      </c>
      <c r="AA44" s="390"/>
      <c r="AB44" s="33"/>
    </row>
    <row r="45" spans="1:31" s="8" customFormat="1" ht="12" customHeight="1" x14ac:dyDescent="0.2">
      <c r="A45" s="115" t="s">
        <v>81</v>
      </c>
      <c r="B45" s="119" t="s">
        <v>58</v>
      </c>
      <c r="C45" s="393" t="s">
        <v>204</v>
      </c>
      <c r="D45" s="393" t="s">
        <v>67</v>
      </c>
      <c r="E45" s="409"/>
      <c r="F45" s="410"/>
      <c r="G45" s="410"/>
      <c r="H45" s="410"/>
      <c r="I45" s="410"/>
      <c r="J45" s="410"/>
      <c r="K45" s="410"/>
      <c r="L45" s="410"/>
      <c r="M45" s="410"/>
      <c r="N45" s="410"/>
      <c r="O45" s="410"/>
      <c r="P45" s="411"/>
      <c r="Q45" s="428"/>
      <c r="R45" s="412"/>
      <c r="S45" s="347"/>
      <c r="T45" s="345"/>
      <c r="U45" s="347"/>
      <c r="V45" s="347"/>
      <c r="W45" s="348"/>
      <c r="X45" s="413"/>
      <c r="Y45" s="141">
        <f>11*Q45+2*R45+S45+T45+U45+12*V45+W45+X45</f>
        <v>0</v>
      </c>
      <c r="Z45" s="154">
        <f t="shared" si="12"/>
        <v>0</v>
      </c>
      <c r="AA45" s="390"/>
      <c r="AB45" s="33"/>
    </row>
    <row r="46" spans="1:31" s="8" customFormat="1" ht="12" customHeight="1" x14ac:dyDescent="0.25">
      <c r="A46" s="100"/>
      <c r="B46" s="101"/>
      <c r="C46" s="151" t="s">
        <v>57</v>
      </c>
      <c r="D46" s="103"/>
      <c r="E46" s="104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6"/>
      <c r="Q46" s="134"/>
      <c r="R46" s="145"/>
      <c r="S46" s="136"/>
      <c r="T46" s="135"/>
      <c r="U46" s="467">
        <f>SUM(Y44:Y45)</f>
        <v>0</v>
      </c>
      <c r="V46" s="468"/>
      <c r="W46" s="468"/>
      <c r="X46" s="469"/>
      <c r="Y46" s="141"/>
      <c r="Z46" s="287">
        <f>U46/12</f>
        <v>0</v>
      </c>
      <c r="AA46" s="142"/>
      <c r="AB46" s="33"/>
      <c r="AD46" s="166"/>
      <c r="AE46" s="166"/>
    </row>
    <row r="47" spans="1:31" s="8" customFormat="1" ht="12" customHeight="1" x14ac:dyDescent="0.2">
      <c r="A47" s="326" t="s">
        <v>105</v>
      </c>
      <c r="B47" s="289"/>
      <c r="C47" s="304"/>
      <c r="D47" s="327"/>
      <c r="E47" s="328"/>
      <c r="F47" s="329"/>
      <c r="G47" s="329"/>
      <c r="H47" s="329"/>
      <c r="I47" s="329"/>
      <c r="J47" s="329"/>
      <c r="K47" s="329"/>
      <c r="L47" s="329"/>
      <c r="M47" s="329"/>
      <c r="N47" s="329"/>
      <c r="O47" s="329"/>
      <c r="P47" s="330"/>
      <c r="Q47" s="331"/>
      <c r="R47" s="332"/>
      <c r="S47" s="333"/>
      <c r="T47" s="300"/>
      <c r="U47" s="333"/>
      <c r="V47" s="333"/>
      <c r="W47" s="334"/>
      <c r="X47" s="335"/>
      <c r="Y47" s="301"/>
      <c r="Z47" s="302"/>
      <c r="AA47" s="310"/>
      <c r="AB47" s="33"/>
    </row>
    <row r="48" spans="1:31" s="8" customFormat="1" ht="12" customHeight="1" x14ac:dyDescent="0.2">
      <c r="A48" s="115" t="s">
        <v>89</v>
      </c>
      <c r="B48" s="101" t="s">
        <v>132</v>
      </c>
      <c r="C48" s="152" t="s">
        <v>209</v>
      </c>
      <c r="D48" s="152" t="s">
        <v>133</v>
      </c>
      <c r="E48" s="409"/>
      <c r="F48" s="410"/>
      <c r="G48" s="410"/>
      <c r="H48" s="410"/>
      <c r="I48" s="410"/>
      <c r="J48" s="410"/>
      <c r="K48" s="410"/>
      <c r="L48" s="410"/>
      <c r="M48" s="410"/>
      <c r="N48" s="410"/>
      <c r="O48" s="410"/>
      <c r="P48" s="411"/>
      <c r="Q48" s="344"/>
      <c r="R48" s="412"/>
      <c r="S48" s="347"/>
      <c r="T48" s="345"/>
      <c r="U48" s="347"/>
      <c r="V48" s="347"/>
      <c r="W48" s="348"/>
      <c r="X48" s="413"/>
      <c r="Y48" s="141">
        <f>8*Q48+2*R48+S48+T48+U48+12*V48+W48+X48</f>
        <v>0</v>
      </c>
      <c r="Z48" s="154">
        <f t="shared" si="9"/>
        <v>0</v>
      </c>
      <c r="AA48" s="390"/>
      <c r="AB48" s="33"/>
      <c r="AD48" s="166"/>
      <c r="AE48" s="166"/>
    </row>
    <row r="49" spans="1:31" s="8" customFormat="1" ht="12" customHeight="1" x14ac:dyDescent="0.25">
      <c r="A49" s="100"/>
      <c r="B49" s="101"/>
      <c r="C49" s="151" t="s">
        <v>57</v>
      </c>
      <c r="D49" s="103"/>
      <c r="E49" s="104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6"/>
      <c r="Q49" s="134"/>
      <c r="R49" s="145"/>
      <c r="S49" s="136"/>
      <c r="T49" s="135"/>
      <c r="U49" s="467">
        <f>SUM(Y48:Y48)</f>
        <v>0</v>
      </c>
      <c r="V49" s="468"/>
      <c r="W49" s="468"/>
      <c r="X49" s="469"/>
      <c r="Y49" s="141"/>
      <c r="Z49" s="287">
        <f>U49/12</f>
        <v>0</v>
      </c>
      <c r="AA49" s="142"/>
      <c r="AB49" s="33"/>
      <c r="AD49" s="166"/>
      <c r="AE49" s="166"/>
    </row>
    <row r="50" spans="1:31" s="8" customFormat="1" ht="12" customHeight="1" x14ac:dyDescent="0.2">
      <c r="A50" s="326" t="s">
        <v>134</v>
      </c>
      <c r="B50" s="289"/>
      <c r="C50" s="304"/>
      <c r="D50" s="327"/>
      <c r="E50" s="328"/>
      <c r="F50" s="329"/>
      <c r="G50" s="329"/>
      <c r="H50" s="329"/>
      <c r="I50" s="329"/>
      <c r="J50" s="329"/>
      <c r="K50" s="329"/>
      <c r="L50" s="329"/>
      <c r="M50" s="329"/>
      <c r="N50" s="329"/>
      <c r="O50" s="329"/>
      <c r="P50" s="330"/>
      <c r="Q50" s="298"/>
      <c r="R50" s="332"/>
      <c r="S50" s="333"/>
      <c r="T50" s="300"/>
      <c r="U50" s="333"/>
      <c r="V50" s="333"/>
      <c r="W50" s="334"/>
      <c r="X50" s="335"/>
      <c r="Y50" s="301"/>
      <c r="Z50" s="302"/>
      <c r="AA50" s="310"/>
      <c r="AB50" s="33"/>
      <c r="AD50" s="166"/>
      <c r="AE50" s="166"/>
    </row>
    <row r="51" spans="1:31" s="8" customFormat="1" ht="12" customHeight="1" x14ac:dyDescent="0.2">
      <c r="A51" s="115" t="s">
        <v>55</v>
      </c>
      <c r="B51" s="101" t="s">
        <v>97</v>
      </c>
      <c r="C51" s="393" t="s">
        <v>83</v>
      </c>
      <c r="D51" s="393" t="s">
        <v>68</v>
      </c>
      <c r="E51" s="409"/>
      <c r="F51" s="410"/>
      <c r="G51" s="410"/>
      <c r="H51" s="410"/>
      <c r="I51" s="410"/>
      <c r="J51" s="410"/>
      <c r="K51" s="410"/>
      <c r="L51" s="410"/>
      <c r="M51" s="410"/>
      <c r="N51" s="410"/>
      <c r="O51" s="410"/>
      <c r="P51" s="411"/>
      <c r="Q51" s="344"/>
      <c r="R51" s="412"/>
      <c r="S51" s="347"/>
      <c r="T51" s="345"/>
      <c r="U51" s="347"/>
      <c r="V51" s="347"/>
      <c r="W51" s="348"/>
      <c r="X51" s="413"/>
      <c r="Y51" s="141">
        <f>11*Q51+2*R51+S51+T51+U51+12*V51+W51+X51</f>
        <v>0</v>
      </c>
      <c r="Z51" s="154">
        <f t="shared" ref="Z51" si="13">Y51/12</f>
        <v>0</v>
      </c>
      <c r="AA51" s="390"/>
      <c r="AB51" s="33"/>
      <c r="AD51" s="166"/>
      <c r="AE51" s="166"/>
    </row>
    <row r="52" spans="1:31" s="8" customFormat="1" ht="12" customHeight="1" x14ac:dyDescent="0.25">
      <c r="A52" s="100"/>
      <c r="B52" s="101"/>
      <c r="C52" s="151" t="s">
        <v>57</v>
      </c>
      <c r="D52" s="103"/>
      <c r="E52" s="104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6"/>
      <c r="Q52" s="134"/>
      <c r="R52" s="145"/>
      <c r="S52" s="136"/>
      <c r="T52" s="135"/>
      <c r="U52" s="467">
        <f>SUM(Y51:Y51)</f>
        <v>0</v>
      </c>
      <c r="V52" s="468"/>
      <c r="W52" s="468"/>
      <c r="X52" s="469"/>
      <c r="Y52" s="141"/>
      <c r="Z52" s="287">
        <f>U52/12</f>
        <v>0</v>
      </c>
      <c r="AA52" s="142"/>
      <c r="AB52" s="33"/>
      <c r="AD52" s="166"/>
      <c r="AE52" s="166"/>
    </row>
    <row r="53" spans="1:31" s="8" customFormat="1" ht="12" customHeight="1" x14ac:dyDescent="0.2">
      <c r="A53" s="326" t="s">
        <v>135</v>
      </c>
      <c r="B53" s="289"/>
      <c r="C53" s="304"/>
      <c r="D53" s="327"/>
      <c r="E53" s="328"/>
      <c r="F53" s="329"/>
      <c r="G53" s="329"/>
      <c r="H53" s="329"/>
      <c r="I53" s="329"/>
      <c r="J53" s="329"/>
      <c r="K53" s="329"/>
      <c r="L53" s="329"/>
      <c r="M53" s="329"/>
      <c r="N53" s="329"/>
      <c r="O53" s="329"/>
      <c r="P53" s="330"/>
      <c r="Q53" s="298"/>
      <c r="R53" s="332"/>
      <c r="S53" s="333"/>
      <c r="T53" s="300"/>
      <c r="U53" s="333"/>
      <c r="V53" s="333"/>
      <c r="W53" s="334"/>
      <c r="X53" s="335"/>
      <c r="Y53" s="301"/>
      <c r="Z53" s="302"/>
      <c r="AA53" s="310"/>
      <c r="AB53" s="33"/>
    </row>
    <row r="54" spans="1:31" s="8" customFormat="1" ht="12" customHeight="1" x14ac:dyDescent="0.2">
      <c r="A54" s="115" t="s">
        <v>81</v>
      </c>
      <c r="B54" s="119" t="s">
        <v>58</v>
      </c>
      <c r="C54" s="153" t="s">
        <v>116</v>
      </c>
      <c r="D54" s="153" t="s">
        <v>69</v>
      </c>
      <c r="E54" s="409"/>
      <c r="F54" s="410"/>
      <c r="G54" s="410"/>
      <c r="H54" s="410"/>
      <c r="I54" s="410"/>
      <c r="J54" s="410"/>
      <c r="K54" s="410"/>
      <c r="L54" s="410"/>
      <c r="M54" s="410"/>
      <c r="N54" s="410"/>
      <c r="O54" s="410"/>
      <c r="P54" s="411"/>
      <c r="Q54" s="344"/>
      <c r="R54" s="412"/>
      <c r="S54" s="347"/>
      <c r="T54" s="345"/>
      <c r="U54" s="347"/>
      <c r="V54" s="347"/>
      <c r="W54" s="348"/>
      <c r="X54" s="413"/>
      <c r="Y54" s="141">
        <f t="shared" si="8"/>
        <v>0</v>
      </c>
      <c r="Z54" s="154">
        <f t="shared" si="9"/>
        <v>0</v>
      </c>
      <c r="AA54" s="390"/>
      <c r="AB54" s="33"/>
      <c r="AE54" s="166"/>
    </row>
    <row r="55" spans="1:31" s="8" customFormat="1" ht="12" customHeight="1" x14ac:dyDescent="0.25">
      <c r="A55" s="100"/>
      <c r="B55" s="101"/>
      <c r="C55" s="151" t="s">
        <v>57</v>
      </c>
      <c r="D55" s="103"/>
      <c r="E55" s="104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6"/>
      <c r="Q55" s="134"/>
      <c r="R55" s="145"/>
      <c r="S55" s="136"/>
      <c r="T55" s="135"/>
      <c r="U55" s="467">
        <f>SUM(Y54:Y54)</f>
        <v>0</v>
      </c>
      <c r="V55" s="468"/>
      <c r="W55" s="468"/>
      <c r="X55" s="469"/>
      <c r="Y55" s="141"/>
      <c r="Z55" s="287">
        <f>U55/12</f>
        <v>0</v>
      </c>
      <c r="AA55" s="142"/>
      <c r="AB55" s="33"/>
    </row>
    <row r="56" spans="1:31" s="8" customFormat="1" ht="12" customHeight="1" x14ac:dyDescent="0.2">
      <c r="A56" s="326" t="s">
        <v>106</v>
      </c>
      <c r="B56" s="289"/>
      <c r="C56" s="304"/>
      <c r="D56" s="327"/>
      <c r="E56" s="328"/>
      <c r="F56" s="329"/>
      <c r="G56" s="329"/>
      <c r="H56" s="329"/>
      <c r="I56" s="329"/>
      <c r="J56" s="329"/>
      <c r="K56" s="329"/>
      <c r="L56" s="329"/>
      <c r="M56" s="329"/>
      <c r="N56" s="329"/>
      <c r="O56" s="329"/>
      <c r="P56" s="330"/>
      <c r="Q56" s="298"/>
      <c r="R56" s="332"/>
      <c r="S56" s="333"/>
      <c r="T56" s="300"/>
      <c r="U56" s="333"/>
      <c r="V56" s="333"/>
      <c r="W56" s="334"/>
      <c r="X56" s="335"/>
      <c r="Y56" s="301"/>
      <c r="Z56" s="302"/>
      <c r="AA56" s="310"/>
      <c r="AB56" s="33"/>
    </row>
    <row r="57" spans="1:31" s="8" customFormat="1" ht="12" customHeight="1" x14ac:dyDescent="0.2">
      <c r="A57" s="115" t="s">
        <v>81</v>
      </c>
      <c r="B57" s="119" t="s">
        <v>72</v>
      </c>
      <c r="C57" s="153" t="s">
        <v>117</v>
      </c>
      <c r="D57" s="153" t="s">
        <v>70</v>
      </c>
      <c r="E57" s="409"/>
      <c r="F57" s="410"/>
      <c r="G57" s="410"/>
      <c r="H57" s="410"/>
      <c r="I57" s="410"/>
      <c r="J57" s="410"/>
      <c r="K57" s="410"/>
      <c r="L57" s="410"/>
      <c r="M57" s="410"/>
      <c r="N57" s="410"/>
      <c r="O57" s="410"/>
      <c r="P57" s="411"/>
      <c r="Q57" s="344"/>
      <c r="R57" s="412"/>
      <c r="S57" s="347"/>
      <c r="T57" s="345"/>
      <c r="U57" s="347"/>
      <c r="V57" s="347"/>
      <c r="W57" s="348"/>
      <c r="X57" s="413"/>
      <c r="Y57" s="141">
        <f t="shared" si="8"/>
        <v>0</v>
      </c>
      <c r="Z57" s="154">
        <f t="shared" si="9"/>
        <v>0</v>
      </c>
      <c r="AA57" s="390"/>
      <c r="AB57" s="33"/>
    </row>
    <row r="58" spans="1:31" s="8" customFormat="1" ht="12" customHeight="1" x14ac:dyDescent="0.25">
      <c r="A58" s="100"/>
      <c r="B58" s="101"/>
      <c r="C58" s="151" t="s">
        <v>57</v>
      </c>
      <c r="D58" s="103"/>
      <c r="E58" s="104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6"/>
      <c r="Q58" s="134"/>
      <c r="R58" s="145"/>
      <c r="S58" s="136"/>
      <c r="T58" s="135"/>
      <c r="U58" s="467">
        <f>SUM(Y57:Y57)</f>
        <v>0</v>
      </c>
      <c r="V58" s="468"/>
      <c r="W58" s="468"/>
      <c r="X58" s="469"/>
      <c r="Y58" s="141"/>
      <c r="Z58" s="287">
        <f>U58/12</f>
        <v>0</v>
      </c>
      <c r="AA58" s="142"/>
      <c r="AB58" s="33"/>
    </row>
    <row r="59" spans="1:31" s="8" customFormat="1" ht="12" customHeight="1" x14ac:dyDescent="0.2">
      <c r="A59" s="326" t="s">
        <v>136</v>
      </c>
      <c r="B59" s="289"/>
      <c r="C59" s="304"/>
      <c r="D59" s="327"/>
      <c r="E59" s="328"/>
      <c r="F59" s="329"/>
      <c r="G59" s="329"/>
      <c r="H59" s="329"/>
      <c r="I59" s="329"/>
      <c r="J59" s="329"/>
      <c r="K59" s="329"/>
      <c r="L59" s="329"/>
      <c r="M59" s="329"/>
      <c r="N59" s="329"/>
      <c r="O59" s="329"/>
      <c r="P59" s="330"/>
      <c r="Q59" s="298"/>
      <c r="R59" s="332"/>
      <c r="S59" s="333"/>
      <c r="T59" s="300"/>
      <c r="U59" s="333"/>
      <c r="V59" s="333"/>
      <c r="W59" s="334"/>
      <c r="X59" s="335"/>
      <c r="Y59" s="301"/>
      <c r="Z59" s="302"/>
      <c r="AA59" s="310"/>
      <c r="AB59" s="33"/>
    </row>
    <row r="60" spans="1:31" s="8" customFormat="1" ht="12" customHeight="1" x14ac:dyDescent="0.2">
      <c r="A60" s="115" t="s">
        <v>55</v>
      </c>
      <c r="B60" s="101" t="s">
        <v>97</v>
      </c>
      <c r="C60" s="153" t="s">
        <v>84</v>
      </c>
      <c r="D60" s="153" t="s">
        <v>80</v>
      </c>
      <c r="E60" s="409"/>
      <c r="F60" s="410"/>
      <c r="G60" s="410"/>
      <c r="H60" s="410"/>
      <c r="I60" s="410"/>
      <c r="J60" s="410"/>
      <c r="K60" s="410"/>
      <c r="L60" s="410"/>
      <c r="M60" s="410"/>
      <c r="N60" s="410"/>
      <c r="O60" s="410"/>
      <c r="P60" s="411"/>
      <c r="Q60" s="344"/>
      <c r="R60" s="412"/>
      <c r="S60" s="347"/>
      <c r="T60" s="345"/>
      <c r="U60" s="347"/>
      <c r="V60" s="347"/>
      <c r="W60" s="348"/>
      <c r="X60" s="413"/>
      <c r="Y60" s="141">
        <f>11*Q60+2*R60+S60+T60+U60+12*V60+W60+X60</f>
        <v>0</v>
      </c>
      <c r="Z60" s="154">
        <f t="shared" si="9"/>
        <v>0</v>
      </c>
      <c r="AA60" s="390"/>
      <c r="AB60" s="33"/>
    </row>
    <row r="61" spans="1:31" s="8" customFormat="1" ht="12" customHeight="1" x14ac:dyDescent="0.25">
      <c r="A61" s="100"/>
      <c r="B61" s="101"/>
      <c r="C61" s="151" t="s">
        <v>57</v>
      </c>
      <c r="D61" s="103"/>
      <c r="E61" s="104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6"/>
      <c r="Q61" s="134"/>
      <c r="R61" s="145"/>
      <c r="S61" s="136"/>
      <c r="T61" s="135"/>
      <c r="U61" s="467">
        <f>SUM(Y60:Y60)</f>
        <v>0</v>
      </c>
      <c r="V61" s="468"/>
      <c r="W61" s="468"/>
      <c r="X61" s="469"/>
      <c r="Y61" s="141"/>
      <c r="Z61" s="287">
        <f>U61/12</f>
        <v>0</v>
      </c>
      <c r="AA61" s="142"/>
      <c r="AB61" s="33"/>
    </row>
    <row r="62" spans="1:31" s="8" customFormat="1" ht="12" customHeight="1" x14ac:dyDescent="0.25">
      <c r="A62" s="326" t="s">
        <v>137</v>
      </c>
      <c r="B62" s="289"/>
      <c r="C62" s="304"/>
      <c r="D62" s="327"/>
      <c r="E62" s="328"/>
      <c r="F62" s="329"/>
      <c r="G62" s="329"/>
      <c r="H62" s="329"/>
      <c r="I62" s="329"/>
      <c r="J62" s="329"/>
      <c r="K62" s="329"/>
      <c r="L62" s="329"/>
      <c r="M62" s="329"/>
      <c r="N62" s="329"/>
      <c r="O62" s="329"/>
      <c r="P62" s="330"/>
      <c r="Q62" s="298"/>
      <c r="R62" s="332"/>
      <c r="S62" s="333"/>
      <c r="T62" s="300"/>
      <c r="U62" s="305"/>
      <c r="V62" s="306"/>
      <c r="W62" s="306"/>
      <c r="X62" s="307"/>
      <c r="Y62" s="301"/>
      <c r="Z62" s="336"/>
      <c r="AA62" s="310"/>
      <c r="AB62" s="33"/>
    </row>
    <row r="63" spans="1:31" s="8" customFormat="1" ht="12" customHeight="1" x14ac:dyDescent="0.2">
      <c r="A63" s="115" t="s">
        <v>81</v>
      </c>
      <c r="B63" s="101" t="s">
        <v>94</v>
      </c>
      <c r="C63" s="393" t="s">
        <v>211</v>
      </c>
      <c r="D63" s="393" t="s">
        <v>122</v>
      </c>
      <c r="E63" s="409"/>
      <c r="F63" s="410"/>
      <c r="G63" s="410"/>
      <c r="H63" s="410"/>
      <c r="I63" s="410"/>
      <c r="J63" s="410"/>
      <c r="K63" s="410"/>
      <c r="L63" s="410"/>
      <c r="M63" s="410"/>
      <c r="N63" s="410"/>
      <c r="O63" s="410"/>
      <c r="P63" s="411"/>
      <c r="Q63" s="344"/>
      <c r="R63" s="412"/>
      <c r="S63" s="347"/>
      <c r="T63" s="345"/>
      <c r="U63" s="347"/>
      <c r="V63" s="347"/>
      <c r="W63" s="348"/>
      <c r="X63" s="413"/>
      <c r="Y63" s="141">
        <f t="shared" ref="Y63" si="14">10*Q63+2*R63+S63+T63+U63+12*V63+W63+X63</f>
        <v>0</v>
      </c>
      <c r="Z63" s="154">
        <f t="shared" ref="Z63" si="15">Y63/12</f>
        <v>0</v>
      </c>
      <c r="AA63" s="390"/>
      <c r="AB63" s="33"/>
    </row>
    <row r="64" spans="1:31" s="8" customFormat="1" ht="12" customHeight="1" x14ac:dyDescent="0.25">
      <c r="A64" s="100"/>
      <c r="B64" s="101"/>
      <c r="C64" s="151"/>
      <c r="D64" s="103"/>
      <c r="E64" s="104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134"/>
      <c r="R64" s="145"/>
      <c r="S64" s="136"/>
      <c r="T64" s="135"/>
      <c r="U64" s="467">
        <f>SUM(Y63:Y63)</f>
        <v>0</v>
      </c>
      <c r="V64" s="468"/>
      <c r="W64" s="468"/>
      <c r="X64" s="469"/>
      <c r="Y64" s="141"/>
      <c r="Z64" s="287">
        <f>U64/12</f>
        <v>0</v>
      </c>
      <c r="AA64" s="142"/>
      <c r="AB64" s="33"/>
    </row>
    <row r="65" spans="1:28" s="8" customFormat="1" ht="12" customHeight="1" x14ac:dyDescent="0.25">
      <c r="A65" s="326" t="s">
        <v>138</v>
      </c>
      <c r="B65" s="289"/>
      <c r="C65" s="304"/>
      <c r="D65" s="327"/>
      <c r="E65" s="328"/>
      <c r="F65" s="329"/>
      <c r="G65" s="329"/>
      <c r="H65" s="329"/>
      <c r="I65" s="329"/>
      <c r="J65" s="329"/>
      <c r="K65" s="329"/>
      <c r="L65" s="329"/>
      <c r="M65" s="329"/>
      <c r="N65" s="329"/>
      <c r="O65" s="329"/>
      <c r="P65" s="330"/>
      <c r="Q65" s="298"/>
      <c r="R65" s="332"/>
      <c r="S65" s="333"/>
      <c r="T65" s="300"/>
      <c r="U65" s="305"/>
      <c r="V65" s="306"/>
      <c r="W65" s="306"/>
      <c r="X65" s="307"/>
      <c r="Y65" s="301"/>
      <c r="Z65" s="336"/>
      <c r="AA65" s="310"/>
      <c r="AB65" s="33"/>
    </row>
    <row r="66" spans="1:28" s="8" customFormat="1" ht="12" customHeight="1" x14ac:dyDescent="0.2">
      <c r="A66" s="115" t="s">
        <v>81</v>
      </c>
      <c r="B66" s="185" t="s">
        <v>75</v>
      </c>
      <c r="C66" s="153" t="s">
        <v>118</v>
      </c>
      <c r="D66" s="153" t="s">
        <v>109</v>
      </c>
      <c r="E66" s="409"/>
      <c r="F66" s="410"/>
      <c r="G66" s="410"/>
      <c r="H66" s="410"/>
      <c r="I66" s="410"/>
      <c r="J66" s="410"/>
      <c r="K66" s="410"/>
      <c r="L66" s="410"/>
      <c r="M66" s="410"/>
      <c r="N66" s="410"/>
      <c r="O66" s="410"/>
      <c r="P66" s="411"/>
      <c r="Q66" s="344"/>
      <c r="R66" s="412"/>
      <c r="S66" s="347"/>
      <c r="T66" s="345"/>
      <c r="U66" s="347"/>
      <c r="V66" s="347"/>
      <c r="W66" s="348"/>
      <c r="X66" s="413"/>
      <c r="Y66" s="141">
        <f t="shared" ref="Y66" si="16">10*Q66+2*R66+S66+T66+U66+12*V66+W66+X66</f>
        <v>0</v>
      </c>
      <c r="Z66" s="154">
        <f t="shared" ref="Z66" si="17">Y66/12</f>
        <v>0</v>
      </c>
      <c r="AA66" s="390"/>
      <c r="AB66" s="33"/>
    </row>
    <row r="67" spans="1:28" s="8" customFormat="1" ht="12" customHeight="1" x14ac:dyDescent="0.25">
      <c r="A67" s="100"/>
      <c r="B67" s="101"/>
      <c r="C67" s="151"/>
      <c r="D67" s="103"/>
      <c r="E67" s="104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6"/>
      <c r="Q67" s="134"/>
      <c r="R67" s="145"/>
      <c r="S67" s="136"/>
      <c r="T67" s="135"/>
      <c r="U67" s="467">
        <f>SUM(Y66:Y66)</f>
        <v>0</v>
      </c>
      <c r="V67" s="468"/>
      <c r="W67" s="468"/>
      <c r="X67" s="469"/>
      <c r="Y67" s="141"/>
      <c r="Z67" s="287">
        <f>U67/12</f>
        <v>0</v>
      </c>
      <c r="AA67" s="142"/>
      <c r="AB67" s="33"/>
    </row>
    <row r="68" spans="1:28" s="8" customFormat="1" ht="12" customHeight="1" x14ac:dyDescent="0.25">
      <c r="A68" s="326" t="s">
        <v>108</v>
      </c>
      <c r="B68" s="289"/>
      <c r="C68" s="304"/>
      <c r="D68" s="327"/>
      <c r="E68" s="328"/>
      <c r="F68" s="329"/>
      <c r="G68" s="329"/>
      <c r="H68" s="329"/>
      <c r="I68" s="329"/>
      <c r="J68" s="329"/>
      <c r="K68" s="329"/>
      <c r="L68" s="329"/>
      <c r="M68" s="329"/>
      <c r="N68" s="329"/>
      <c r="O68" s="329"/>
      <c r="P68" s="330"/>
      <c r="Q68" s="298"/>
      <c r="R68" s="332"/>
      <c r="S68" s="333"/>
      <c r="T68" s="300"/>
      <c r="U68" s="305"/>
      <c r="V68" s="306"/>
      <c r="W68" s="306"/>
      <c r="X68" s="307"/>
      <c r="Y68" s="301"/>
      <c r="Z68" s="336"/>
      <c r="AA68" s="310"/>
      <c r="AB68" s="33"/>
    </row>
    <row r="69" spans="1:28" s="8" customFormat="1" ht="12" customHeight="1" x14ac:dyDescent="0.2">
      <c r="A69" s="115" t="s">
        <v>226</v>
      </c>
      <c r="B69" s="101" t="s">
        <v>227</v>
      </c>
      <c r="C69" s="153" t="s">
        <v>228</v>
      </c>
      <c r="D69" s="153" t="s">
        <v>229</v>
      </c>
      <c r="E69" s="409"/>
      <c r="F69" s="410"/>
      <c r="G69" s="410"/>
      <c r="H69" s="410"/>
      <c r="I69" s="410"/>
      <c r="J69" s="410"/>
      <c r="K69" s="410"/>
      <c r="L69" s="410"/>
      <c r="M69" s="410"/>
      <c r="N69" s="410"/>
      <c r="O69" s="410"/>
      <c r="P69" s="411"/>
      <c r="Q69" s="344"/>
      <c r="R69" s="412"/>
      <c r="S69" s="347"/>
      <c r="T69" s="345"/>
      <c r="U69" s="347"/>
      <c r="V69" s="347"/>
      <c r="W69" s="348"/>
      <c r="X69" s="413"/>
      <c r="Y69" s="141">
        <f>11*Q69+2*R69+S69+T69+U69+12*V69+W69+X69</f>
        <v>0</v>
      </c>
      <c r="Z69" s="154">
        <f t="shared" ref="Z69" si="18">Y69/12</f>
        <v>0</v>
      </c>
      <c r="AA69" s="390"/>
      <c r="AB69" s="33"/>
    </row>
    <row r="70" spans="1:28" s="8" customFormat="1" ht="12" customHeight="1" x14ac:dyDescent="0.25">
      <c r="A70" s="100"/>
      <c r="B70" s="101"/>
      <c r="C70" s="151" t="s">
        <v>57</v>
      </c>
      <c r="D70" s="103"/>
      <c r="E70" s="104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6"/>
      <c r="Q70" s="134"/>
      <c r="R70" s="145"/>
      <c r="S70" s="136"/>
      <c r="T70" s="135"/>
      <c r="U70" s="467">
        <f>SUM(Y69:Y69)</f>
        <v>0</v>
      </c>
      <c r="V70" s="468"/>
      <c r="W70" s="468"/>
      <c r="X70" s="469"/>
      <c r="Y70" s="141"/>
      <c r="Z70" s="287">
        <f>U70/12</f>
        <v>0</v>
      </c>
      <c r="AA70" s="142"/>
      <c r="AB70" s="33"/>
    </row>
    <row r="71" spans="1:28" s="8" customFormat="1" ht="12" customHeight="1" x14ac:dyDescent="0.2">
      <c r="A71" s="326" t="s">
        <v>140</v>
      </c>
      <c r="B71" s="289"/>
      <c r="C71" s="289"/>
      <c r="D71" s="327"/>
      <c r="E71" s="328"/>
      <c r="F71" s="329"/>
      <c r="G71" s="329"/>
      <c r="H71" s="329"/>
      <c r="I71" s="329"/>
      <c r="J71" s="329"/>
      <c r="K71" s="329"/>
      <c r="L71" s="329"/>
      <c r="M71" s="329"/>
      <c r="N71" s="329"/>
      <c r="O71" s="329"/>
      <c r="P71" s="330"/>
      <c r="Q71" s="298"/>
      <c r="R71" s="332"/>
      <c r="S71" s="333"/>
      <c r="T71" s="300"/>
      <c r="U71" s="333"/>
      <c r="V71" s="333"/>
      <c r="W71" s="334"/>
      <c r="X71" s="335"/>
      <c r="Y71" s="301"/>
      <c r="Z71" s="302"/>
      <c r="AA71" s="310"/>
      <c r="AB71" s="33"/>
    </row>
    <row r="72" spans="1:28" s="8" customFormat="1" ht="12" customHeight="1" x14ac:dyDescent="0.2">
      <c r="A72" s="186" t="s">
        <v>230</v>
      </c>
      <c r="B72" s="187" t="s">
        <v>120</v>
      </c>
      <c r="C72" s="394"/>
      <c r="D72" s="394"/>
      <c r="E72" s="429"/>
      <c r="F72" s="430"/>
      <c r="G72" s="430"/>
      <c r="H72" s="430"/>
      <c r="I72" s="430"/>
      <c r="J72" s="430"/>
      <c r="K72" s="430"/>
      <c r="L72" s="430"/>
      <c r="M72" s="430"/>
      <c r="N72" s="430"/>
      <c r="O72" s="430"/>
      <c r="P72" s="431"/>
      <c r="Q72" s="258"/>
      <c r="R72" s="260"/>
      <c r="S72" s="261"/>
      <c r="T72" s="259"/>
      <c r="U72" s="261"/>
      <c r="V72" s="261"/>
      <c r="W72" s="262"/>
      <c r="X72" s="401"/>
      <c r="Y72" s="141">
        <f t="shared" si="8"/>
        <v>0</v>
      </c>
      <c r="Z72" s="154">
        <f t="shared" ref="Z72" si="19">Y72/12</f>
        <v>0</v>
      </c>
      <c r="AA72" s="391"/>
      <c r="AB72" s="33"/>
    </row>
    <row r="73" spans="1:28" s="8" customFormat="1" ht="12" customHeight="1" x14ac:dyDescent="0.25">
      <c r="A73" s="115"/>
      <c r="B73" s="86"/>
      <c r="C73" s="151" t="s">
        <v>57</v>
      </c>
      <c r="D73" s="91"/>
      <c r="E73" s="107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9"/>
      <c r="Q73" s="149"/>
      <c r="R73" s="146"/>
      <c r="S73" s="138"/>
      <c r="T73" s="135"/>
      <c r="U73" s="467">
        <f>SUM(Y72:Y72)</f>
        <v>0</v>
      </c>
      <c r="V73" s="468"/>
      <c r="W73" s="468"/>
      <c r="X73" s="469"/>
      <c r="Y73" s="141"/>
      <c r="Z73" s="287">
        <f>U73/12</f>
        <v>0</v>
      </c>
      <c r="AA73" s="142"/>
      <c r="AB73" s="33"/>
    </row>
    <row r="74" spans="1:28" s="8" customFormat="1" ht="12" customHeight="1" x14ac:dyDescent="0.2">
      <c r="A74" s="326" t="s">
        <v>141</v>
      </c>
      <c r="B74" s="289"/>
      <c r="C74" s="289"/>
      <c r="D74" s="327"/>
      <c r="E74" s="328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30"/>
      <c r="Q74" s="298"/>
      <c r="R74" s="332"/>
      <c r="S74" s="333"/>
      <c r="T74" s="300"/>
      <c r="U74" s="333"/>
      <c r="V74" s="333"/>
      <c r="W74" s="334"/>
      <c r="X74" s="335"/>
      <c r="Y74" s="301"/>
      <c r="Z74" s="302"/>
      <c r="AA74" s="310"/>
      <c r="AB74" s="33"/>
    </row>
    <row r="75" spans="1:28" s="8" customFormat="1" ht="12" customHeight="1" x14ac:dyDescent="0.2">
      <c r="A75" s="115" t="s">
        <v>81</v>
      </c>
      <c r="B75" s="185" t="s">
        <v>75</v>
      </c>
      <c r="C75" s="393" t="s">
        <v>210</v>
      </c>
      <c r="D75" s="393" t="s">
        <v>74</v>
      </c>
      <c r="E75" s="409"/>
      <c r="F75" s="410"/>
      <c r="G75" s="410"/>
      <c r="H75" s="410"/>
      <c r="I75" s="410"/>
      <c r="J75" s="410"/>
      <c r="K75" s="410"/>
      <c r="L75" s="410"/>
      <c r="M75" s="410"/>
      <c r="N75" s="410"/>
      <c r="O75" s="410"/>
      <c r="P75" s="411"/>
      <c r="Q75" s="344"/>
      <c r="R75" s="412"/>
      <c r="S75" s="347"/>
      <c r="T75" s="345"/>
      <c r="U75" s="347"/>
      <c r="V75" s="347"/>
      <c r="W75" s="348"/>
      <c r="X75" s="413"/>
      <c r="Y75" s="141">
        <f t="shared" ref="Y75" si="20">10*Q75+2*R75+S75+T75+U75+12*V75+W75+X75</f>
        <v>0</v>
      </c>
      <c r="Z75" s="154">
        <f t="shared" ref="Z75" si="21">Y75/12</f>
        <v>0</v>
      </c>
      <c r="AA75" s="390"/>
      <c r="AB75" s="33"/>
    </row>
    <row r="76" spans="1:28" s="8" customFormat="1" ht="12" customHeight="1" x14ac:dyDescent="0.25">
      <c r="A76" s="115"/>
      <c r="B76" s="86"/>
      <c r="C76" s="151" t="s">
        <v>57</v>
      </c>
      <c r="D76" s="91"/>
      <c r="E76" s="107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9"/>
      <c r="Q76" s="149"/>
      <c r="R76" s="146"/>
      <c r="S76" s="138"/>
      <c r="T76" s="135"/>
      <c r="U76" s="467">
        <f>SUM(Y75:Y75)</f>
        <v>0</v>
      </c>
      <c r="V76" s="468"/>
      <c r="W76" s="468"/>
      <c r="X76" s="469"/>
      <c r="Y76" s="141"/>
      <c r="Z76" s="287">
        <f>U76/12</f>
        <v>0</v>
      </c>
      <c r="AA76" s="142"/>
      <c r="AB76" s="33"/>
    </row>
    <row r="77" spans="1:28" s="8" customFormat="1" ht="12" customHeight="1" thickBot="1" x14ac:dyDescent="0.3">
      <c r="A77" s="73"/>
      <c r="B77" s="74"/>
      <c r="C77" s="131"/>
      <c r="D77" s="89"/>
      <c r="E77" s="110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2"/>
      <c r="Q77" s="139"/>
      <c r="R77" s="147"/>
      <c r="S77" s="140"/>
      <c r="T77" s="140"/>
      <c r="U77" s="501"/>
      <c r="V77" s="502"/>
      <c r="W77" s="502"/>
      <c r="X77" s="503"/>
      <c r="Y77" s="132"/>
      <c r="Z77" s="286"/>
      <c r="AA77" s="75"/>
      <c r="AB77" s="33"/>
    </row>
    <row r="78" spans="1:28" s="8" customFormat="1" ht="5.25" customHeight="1" x14ac:dyDescent="0.2">
      <c r="B78" s="7"/>
      <c r="D78" s="7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X78" s="34"/>
      <c r="Y78" s="133"/>
      <c r="Z78" s="34"/>
      <c r="AA78" s="9"/>
      <c r="AB78" s="33"/>
    </row>
    <row r="79" spans="1:28" s="8" customFormat="1" ht="12" customHeight="1" x14ac:dyDescent="0.2">
      <c r="A79" s="15"/>
      <c r="B79" s="36"/>
      <c r="C79" s="150"/>
      <c r="D79" s="59"/>
      <c r="E79" s="156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3"/>
      <c r="R79" s="93"/>
      <c r="S79" s="94"/>
      <c r="T79" s="95"/>
      <c r="U79" s="95"/>
      <c r="V79" s="95"/>
      <c r="W79" s="96" t="s">
        <v>47</v>
      </c>
      <c r="X79" s="504">
        <f>SUM(Y7:Y78)</f>
        <v>0</v>
      </c>
      <c r="Y79" s="504"/>
      <c r="Z79" s="466">
        <f>X79/12</f>
        <v>0</v>
      </c>
      <c r="AA79" s="466"/>
      <c r="AB79" s="33"/>
    </row>
    <row r="80" spans="1:28" s="10" customFormat="1" ht="6" customHeight="1" x14ac:dyDescent="0.2">
      <c r="A80" s="7"/>
      <c r="C80" s="11"/>
      <c r="D80" s="12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4"/>
      <c r="AB80" s="33"/>
    </row>
    <row r="81" spans="1:38" s="10" customFormat="1" ht="12" customHeight="1" x14ac:dyDescent="0.2">
      <c r="A81" s="396" t="s">
        <v>231</v>
      </c>
      <c r="B81" s="188"/>
      <c r="C81" s="189"/>
      <c r="D81" s="190"/>
      <c r="E81" s="191"/>
      <c r="F81" s="191"/>
      <c r="G81" s="191"/>
      <c r="H81" s="191"/>
      <c r="I81" s="191"/>
      <c r="J81" s="191"/>
      <c r="K81" s="191"/>
      <c r="L81" s="192"/>
      <c r="M81" s="13"/>
      <c r="N81" s="13"/>
      <c r="O81" s="13"/>
      <c r="P81" s="13"/>
      <c r="R81" s="37"/>
      <c r="S81" s="16"/>
      <c r="T81" s="16"/>
      <c r="U81" s="16"/>
      <c r="V81" s="16"/>
      <c r="W81" s="16"/>
      <c r="X81" s="16"/>
      <c r="Y81" s="16"/>
      <c r="Z81" s="16"/>
      <c r="AA81" s="14"/>
      <c r="AB81" s="398"/>
    </row>
    <row r="82" spans="1:38" s="10" customFormat="1" ht="12" customHeight="1" x14ac:dyDescent="0.2">
      <c r="A82" s="275"/>
      <c r="B82" s="276"/>
      <c r="C82" s="277"/>
      <c r="D82" s="278"/>
      <c r="E82" s="279"/>
      <c r="F82" s="279"/>
      <c r="G82" s="279"/>
      <c r="H82" s="279"/>
      <c r="I82" s="279"/>
      <c r="J82" s="279"/>
      <c r="K82" s="279"/>
      <c r="L82" s="280"/>
      <c r="M82" s="13"/>
      <c r="N82" s="13"/>
      <c r="O82" s="13"/>
      <c r="P82" s="13"/>
      <c r="Q82" s="485" t="s">
        <v>166</v>
      </c>
      <c r="R82" s="486"/>
      <c r="S82" s="486"/>
      <c r="T82" s="486"/>
      <c r="U82" s="486"/>
      <c r="V82" s="486"/>
      <c r="W82" s="487"/>
      <c r="X82" s="16"/>
      <c r="Y82" s="16"/>
      <c r="Z82" s="16"/>
      <c r="AA82" s="14"/>
      <c r="AB82" s="339"/>
    </row>
    <row r="83" spans="1:38" s="10" customFormat="1" ht="12" customHeight="1" x14ac:dyDescent="0.2">
      <c r="A83" s="193"/>
      <c r="B83" s="193"/>
      <c r="C83" s="193"/>
      <c r="D83" s="281"/>
      <c r="E83" s="281"/>
      <c r="F83" s="281"/>
      <c r="G83" s="281"/>
      <c r="H83" s="281"/>
      <c r="I83" s="281"/>
      <c r="J83" s="281"/>
      <c r="K83" s="281"/>
      <c r="L83" s="282"/>
      <c r="M83" s="13"/>
      <c r="N83" s="13"/>
      <c r="O83" s="13"/>
      <c r="P83" s="13"/>
      <c r="V83" s="16"/>
      <c r="W83" s="16"/>
      <c r="X83" s="16"/>
      <c r="Y83" s="16"/>
      <c r="Z83" s="16"/>
      <c r="AA83" s="14"/>
      <c r="AB83" s="33"/>
    </row>
    <row r="84" spans="1:38" s="10" customFormat="1" ht="12" customHeight="1" x14ac:dyDescent="0.2">
      <c r="A84" s="272"/>
      <c r="B84" s="272"/>
      <c r="C84" s="272"/>
      <c r="D84" s="272"/>
      <c r="E84" s="272"/>
      <c r="F84" s="272"/>
      <c r="G84" s="272"/>
      <c r="H84" s="272"/>
      <c r="I84" s="272"/>
      <c r="J84" s="272"/>
      <c r="K84" s="272"/>
      <c r="L84" s="13"/>
      <c r="M84" s="13"/>
      <c r="N84" s="13"/>
      <c r="O84" s="13"/>
      <c r="P84" s="13"/>
      <c r="Q84" s="113" t="s">
        <v>38</v>
      </c>
      <c r="R84" s="72"/>
      <c r="S84" s="64"/>
      <c r="U84" s="14"/>
      <c r="V84" s="16"/>
      <c r="W84" s="16"/>
      <c r="X84" s="16"/>
      <c r="Y84" s="16"/>
      <c r="Z84" s="16"/>
      <c r="AA84" s="14"/>
      <c r="AB84" s="33"/>
    </row>
    <row r="85" spans="1:38" s="10" customFormat="1" ht="12" customHeight="1" x14ac:dyDescent="0.2">
      <c r="C85" s="11"/>
      <c r="D85" s="12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13"/>
      <c r="R85" s="114" t="s">
        <v>90</v>
      </c>
      <c r="S85" s="64"/>
      <c r="U85" s="14"/>
      <c r="V85" s="16"/>
      <c r="W85" s="16"/>
      <c r="X85" s="16"/>
      <c r="Y85" s="16"/>
      <c r="Z85" s="16"/>
      <c r="AA85" s="14"/>
      <c r="AB85" s="33"/>
    </row>
    <row r="86" spans="1:38" s="10" customFormat="1" ht="5.25" customHeight="1" thickBot="1" x14ac:dyDescent="0.25">
      <c r="A86" s="18"/>
      <c r="C86" s="11"/>
      <c r="D86" s="12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37"/>
      <c r="R86" s="37"/>
      <c r="S86" s="16"/>
      <c r="T86" s="16"/>
      <c r="U86" s="16"/>
      <c r="V86" s="16"/>
      <c r="W86" s="16"/>
      <c r="X86" s="16"/>
      <c r="Y86" s="16"/>
      <c r="Z86" s="16"/>
      <c r="AA86" s="14"/>
      <c r="AB86" s="33"/>
    </row>
    <row r="87" spans="1:38" s="10" customFormat="1" ht="12" customHeight="1" x14ac:dyDescent="0.2">
      <c r="A87" s="173" t="s">
        <v>20</v>
      </c>
      <c r="B87" s="174"/>
      <c r="C87" s="175" t="s">
        <v>21</v>
      </c>
      <c r="D87" s="176" t="s">
        <v>48</v>
      </c>
      <c r="E87" s="177" t="s">
        <v>22</v>
      </c>
      <c r="F87" s="178"/>
      <c r="G87" s="179"/>
      <c r="H87" s="180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182"/>
      <c r="T87" s="183" t="s">
        <v>23</v>
      </c>
      <c r="U87" s="72"/>
      <c r="X87" s="341" t="s">
        <v>193</v>
      </c>
      <c r="AB87" s="33"/>
      <c r="AK87" s="14"/>
      <c r="AL87" s="14"/>
    </row>
    <row r="88" spans="1:38" s="10" customFormat="1" ht="12" customHeight="1" x14ac:dyDescent="0.2">
      <c r="A88" s="163" t="s">
        <v>92</v>
      </c>
      <c r="B88" s="157"/>
      <c r="C88" s="164" t="s">
        <v>19</v>
      </c>
      <c r="D88" s="164" t="s">
        <v>19</v>
      </c>
      <c r="E88" s="165" t="s">
        <v>93</v>
      </c>
      <c r="F88" s="158"/>
      <c r="G88" s="159"/>
      <c r="H88" s="160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2"/>
      <c r="T88" s="184" t="s">
        <v>24</v>
      </c>
      <c r="U88" s="72"/>
      <c r="X88" s="337"/>
      <c r="Y88" s="10" t="s">
        <v>194</v>
      </c>
      <c r="AB88" s="33"/>
      <c r="AK88" s="14"/>
      <c r="AL88" s="14"/>
    </row>
    <row r="89" spans="1:38" s="10" customFormat="1" ht="12" customHeight="1" x14ac:dyDescent="0.2">
      <c r="A89" s="76" t="s">
        <v>76</v>
      </c>
      <c r="B89" s="39"/>
      <c r="C89" s="97" t="s">
        <v>19</v>
      </c>
      <c r="D89" s="99" t="s">
        <v>19</v>
      </c>
      <c r="E89" s="44" t="s">
        <v>25</v>
      </c>
      <c r="F89" s="87"/>
      <c r="G89" s="40"/>
      <c r="H89" s="41"/>
      <c r="I89" s="42"/>
      <c r="J89" s="42"/>
      <c r="K89" s="42"/>
      <c r="L89" s="41"/>
      <c r="M89" s="42"/>
      <c r="N89" s="41"/>
      <c r="O89" s="42"/>
      <c r="P89" s="42"/>
      <c r="Q89" s="41"/>
      <c r="R89" s="41"/>
      <c r="S89" s="43"/>
      <c r="T89" s="77" t="s">
        <v>19</v>
      </c>
      <c r="U89" s="51"/>
      <c r="V89" s="51"/>
      <c r="X89" s="338"/>
      <c r="Y89" s="45" t="s">
        <v>191</v>
      </c>
    </row>
    <row r="90" spans="1:38" s="10" customFormat="1" ht="12" customHeight="1" x14ac:dyDescent="0.2">
      <c r="A90" s="76" t="s">
        <v>77</v>
      </c>
      <c r="B90" s="39"/>
      <c r="C90" s="97" t="s">
        <v>19</v>
      </c>
      <c r="D90" s="99" t="s">
        <v>19</v>
      </c>
      <c r="E90" s="44" t="s">
        <v>25</v>
      </c>
      <c r="F90" s="87"/>
      <c r="G90" s="40"/>
      <c r="H90" s="41"/>
      <c r="I90" s="42"/>
      <c r="J90" s="42"/>
      <c r="K90" s="42"/>
      <c r="L90" s="41"/>
      <c r="M90" s="42"/>
      <c r="N90" s="41"/>
      <c r="O90" s="42"/>
      <c r="P90" s="42"/>
      <c r="Q90" s="41"/>
      <c r="R90" s="41"/>
      <c r="S90" s="43"/>
      <c r="T90" s="77" t="s">
        <v>19</v>
      </c>
      <c r="U90" s="51"/>
      <c r="V90" s="51"/>
      <c r="W90" s="51"/>
      <c r="X90" s="278"/>
      <c r="Y90" s="10" t="s">
        <v>197</v>
      </c>
      <c r="Z90" s="14"/>
      <c r="AK90" s="14"/>
      <c r="AL90" s="14"/>
    </row>
    <row r="91" spans="1:38" s="10" customFormat="1" ht="12" customHeight="1" x14ac:dyDescent="0.2">
      <c r="A91" s="76" t="s">
        <v>78</v>
      </c>
      <c r="B91" s="39"/>
      <c r="C91" s="97" t="s">
        <v>19</v>
      </c>
      <c r="D91" s="99" t="s">
        <v>19</v>
      </c>
      <c r="E91" s="44" t="s">
        <v>25</v>
      </c>
      <c r="F91" s="87"/>
      <c r="G91" s="40"/>
      <c r="H91" s="41"/>
      <c r="I91" s="42"/>
      <c r="J91" s="42"/>
      <c r="K91" s="42"/>
      <c r="L91" s="41"/>
      <c r="M91" s="42"/>
      <c r="N91" s="41"/>
      <c r="O91" s="42"/>
      <c r="P91" s="42"/>
      <c r="Q91" s="41"/>
      <c r="R91" s="41"/>
      <c r="S91" s="43"/>
      <c r="T91" s="77" t="s">
        <v>19</v>
      </c>
      <c r="U91" s="51"/>
      <c r="V91" s="51"/>
      <c r="W91" s="51"/>
      <c r="X91" s="342"/>
      <c r="Y91" s="10" t="s">
        <v>196</v>
      </c>
      <c r="Z91" s="14"/>
      <c r="AK91" s="14"/>
      <c r="AL91" s="14"/>
    </row>
    <row r="92" spans="1:38" s="10" customFormat="1" ht="12" customHeight="1" x14ac:dyDescent="0.2">
      <c r="A92" s="76" t="s">
        <v>51</v>
      </c>
      <c r="B92" s="39"/>
      <c r="C92" s="167" t="s">
        <v>24</v>
      </c>
      <c r="D92" s="168" t="s">
        <v>24</v>
      </c>
      <c r="E92" s="44" t="s">
        <v>142</v>
      </c>
      <c r="F92" s="87"/>
      <c r="G92" s="40"/>
      <c r="H92" s="41"/>
      <c r="I92" s="42"/>
      <c r="J92" s="42"/>
      <c r="K92" s="42"/>
      <c r="L92" s="41"/>
      <c r="M92" s="42"/>
      <c r="N92" s="41"/>
      <c r="O92" s="42"/>
      <c r="P92" s="42"/>
      <c r="Q92" s="41"/>
      <c r="R92" s="41"/>
      <c r="S92" s="43"/>
      <c r="T92" s="170" t="s">
        <v>24</v>
      </c>
      <c r="U92" s="51"/>
      <c r="V92" s="51"/>
      <c r="W92" s="51"/>
      <c r="X92" s="340"/>
      <c r="Y92" s="10" t="s">
        <v>195</v>
      </c>
      <c r="Z92" s="14"/>
      <c r="AK92" s="14"/>
      <c r="AL92" s="14"/>
    </row>
    <row r="93" spans="1:38" s="10" customFormat="1" ht="12" customHeight="1" x14ac:dyDescent="0.2">
      <c r="A93" s="155" t="s">
        <v>42</v>
      </c>
      <c r="B93" s="39"/>
      <c r="C93" s="97" t="s">
        <v>19</v>
      </c>
      <c r="D93" s="99" t="s">
        <v>19</v>
      </c>
      <c r="E93" s="44" t="s">
        <v>52</v>
      </c>
      <c r="F93" s="87"/>
      <c r="G93" s="40"/>
      <c r="H93" s="41"/>
      <c r="I93" s="42"/>
      <c r="J93" s="42"/>
      <c r="K93" s="42"/>
      <c r="L93" s="41"/>
      <c r="M93" s="42"/>
      <c r="N93" s="41"/>
      <c r="O93" s="42"/>
      <c r="P93" s="42"/>
      <c r="Q93" s="41"/>
      <c r="R93" s="41"/>
      <c r="S93" s="43"/>
      <c r="T93" s="77" t="s">
        <v>19</v>
      </c>
      <c r="U93" s="51"/>
      <c r="V93" s="51"/>
      <c r="W93" s="51"/>
      <c r="X93" s="45"/>
      <c r="Z93" s="14"/>
      <c r="AK93" s="14"/>
      <c r="AL93" s="14"/>
    </row>
    <row r="94" spans="1:38" s="10" customFormat="1" ht="12" customHeight="1" x14ac:dyDescent="0.2">
      <c r="A94" s="76" t="s">
        <v>53</v>
      </c>
      <c r="B94" s="39"/>
      <c r="C94" s="97" t="s">
        <v>19</v>
      </c>
      <c r="D94" s="99" t="s">
        <v>19</v>
      </c>
      <c r="E94" s="44" t="s">
        <v>52</v>
      </c>
      <c r="F94" s="87"/>
      <c r="G94" s="40"/>
      <c r="H94" s="41"/>
      <c r="I94" s="42"/>
      <c r="J94" s="42"/>
      <c r="K94" s="42"/>
      <c r="L94" s="41"/>
      <c r="M94" s="42"/>
      <c r="N94" s="41"/>
      <c r="O94" s="42"/>
      <c r="P94" s="42"/>
      <c r="Q94" s="41"/>
      <c r="R94" s="41"/>
      <c r="S94" s="43"/>
      <c r="T94" s="77" t="s">
        <v>19</v>
      </c>
      <c r="U94" s="51"/>
      <c r="V94" s="51"/>
      <c r="W94" s="51"/>
      <c r="X94" s="45"/>
      <c r="Z94" s="14"/>
      <c r="AK94" s="14"/>
      <c r="AL94" s="14"/>
    </row>
    <row r="95" spans="1:38" s="10" customFormat="1" ht="12" customHeight="1" x14ac:dyDescent="0.2">
      <c r="A95" s="76" t="s">
        <v>215</v>
      </c>
      <c r="B95" s="39"/>
      <c r="C95" s="97" t="s">
        <v>24</v>
      </c>
      <c r="D95" s="99" t="s">
        <v>24</v>
      </c>
      <c r="E95" s="44"/>
      <c r="F95" s="87"/>
      <c r="G95" s="40"/>
      <c r="H95" s="41"/>
      <c r="I95" s="42"/>
      <c r="J95" s="42"/>
      <c r="K95" s="42"/>
      <c r="L95" s="41"/>
      <c r="M95" s="42"/>
      <c r="N95" s="41"/>
      <c r="O95" s="42"/>
      <c r="P95" s="42"/>
      <c r="Q95" s="41"/>
      <c r="R95" s="41"/>
      <c r="S95" s="43"/>
      <c r="T95" s="77"/>
      <c r="U95" s="51"/>
      <c r="V95" s="51"/>
      <c r="W95" s="51"/>
      <c r="X95" s="45"/>
      <c r="Z95" s="14"/>
      <c r="AK95" s="14"/>
      <c r="AL95" s="14"/>
    </row>
    <row r="96" spans="1:38" s="10" customFormat="1" ht="12" customHeight="1" x14ac:dyDescent="0.2">
      <c r="A96" s="76" t="s">
        <v>85</v>
      </c>
      <c r="B96" s="39"/>
      <c r="C96" s="97" t="s">
        <v>19</v>
      </c>
      <c r="D96" s="99" t="s">
        <v>19</v>
      </c>
      <c r="E96" s="44" t="s">
        <v>86</v>
      </c>
      <c r="F96" s="87"/>
      <c r="G96" s="40"/>
      <c r="H96" s="41"/>
      <c r="I96" s="42"/>
      <c r="J96" s="42"/>
      <c r="K96" s="42"/>
      <c r="L96" s="41"/>
      <c r="M96" s="42"/>
      <c r="N96" s="41"/>
      <c r="O96" s="42"/>
      <c r="P96" s="42"/>
      <c r="Q96" s="41"/>
      <c r="R96" s="41"/>
      <c r="S96" s="43"/>
      <c r="T96" s="170" t="s">
        <v>24</v>
      </c>
      <c r="U96" s="51"/>
      <c r="V96" s="51"/>
      <c r="W96" s="51"/>
      <c r="X96" s="45"/>
      <c r="Z96" s="14"/>
      <c r="AK96" s="14"/>
      <c r="AL96" s="14"/>
    </row>
    <row r="97" spans="1:38" s="10" customFormat="1" ht="12" customHeight="1" x14ac:dyDescent="0.2">
      <c r="A97" s="76" t="s">
        <v>26</v>
      </c>
      <c r="B97" s="39"/>
      <c r="C97" s="97" t="s">
        <v>19</v>
      </c>
      <c r="D97" s="168" t="s">
        <v>24</v>
      </c>
      <c r="E97" s="44" t="s">
        <v>189</v>
      </c>
      <c r="F97" s="87"/>
      <c r="G97" s="40"/>
      <c r="H97" s="41"/>
      <c r="I97" s="42"/>
      <c r="J97" s="42"/>
      <c r="K97" s="42"/>
      <c r="L97" s="41"/>
      <c r="M97" s="42"/>
      <c r="N97" s="41"/>
      <c r="O97" s="387"/>
      <c r="P97" s="387"/>
      <c r="Q97" s="386"/>
      <c r="R97" s="386"/>
      <c r="S97" s="392"/>
      <c r="T97" s="171" t="s">
        <v>24</v>
      </c>
      <c r="U97" s="102"/>
      <c r="V97" s="102"/>
      <c r="W97" s="102"/>
      <c r="X97" s="38"/>
      <c r="Z97" s="14"/>
      <c r="AK97" s="14"/>
      <c r="AL97" s="14"/>
    </row>
    <row r="98" spans="1:38" s="10" customFormat="1" ht="12" customHeight="1" thickBot="1" x14ac:dyDescent="0.25">
      <c r="A98" s="78" t="s">
        <v>27</v>
      </c>
      <c r="B98" s="79"/>
      <c r="C98" s="98" t="s">
        <v>19</v>
      </c>
      <c r="D98" s="169" t="s">
        <v>24</v>
      </c>
      <c r="E98" s="80" t="s">
        <v>165</v>
      </c>
      <c r="F98" s="88"/>
      <c r="G98" s="81"/>
      <c r="H98" s="82"/>
      <c r="I98" s="83"/>
      <c r="J98" s="83"/>
      <c r="K98" s="83"/>
      <c r="L98" s="82"/>
      <c r="M98" s="83"/>
      <c r="N98" s="82"/>
      <c r="O98" s="83"/>
      <c r="P98" s="83"/>
      <c r="Q98" s="82"/>
      <c r="R98" s="82"/>
      <c r="S98" s="84"/>
      <c r="T98" s="85" t="s">
        <v>19</v>
      </c>
      <c r="U98" s="64"/>
      <c r="V98" s="64"/>
      <c r="W98" s="64"/>
      <c r="X98" s="38"/>
      <c r="Z98" s="14"/>
      <c r="AK98" s="14"/>
      <c r="AL98" s="14"/>
    </row>
    <row r="99" spans="1:38" s="10" customFormat="1" ht="5.25" customHeight="1" x14ac:dyDescent="0.2">
      <c r="A99" s="45"/>
      <c r="B99" s="11"/>
      <c r="C99" s="46"/>
      <c r="D99" s="46"/>
      <c r="E99" s="47"/>
      <c r="F99" s="48"/>
      <c r="G99" s="49"/>
      <c r="H99" s="49"/>
      <c r="I99" s="49"/>
      <c r="J99" s="48"/>
      <c r="K99" s="49"/>
      <c r="L99" s="48"/>
      <c r="M99" s="49"/>
      <c r="N99" s="49"/>
      <c r="O99" s="48"/>
      <c r="P99" s="13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4"/>
      <c r="AB99" s="14"/>
    </row>
    <row r="100" spans="1:38" s="63" customFormat="1" ht="12" customHeight="1" x14ac:dyDescent="0.2">
      <c r="A100" s="50" t="s">
        <v>28</v>
      </c>
      <c r="B100" s="51" t="s">
        <v>29</v>
      </c>
      <c r="C100" s="445"/>
      <c r="E100" s="61" t="s">
        <v>15</v>
      </c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4"/>
      <c r="R100" s="64"/>
      <c r="S100" s="64"/>
      <c r="T100" s="64"/>
      <c r="U100" s="64"/>
      <c r="V100" s="64"/>
      <c r="W100" s="64"/>
      <c r="X100" s="65"/>
      <c r="Y100" s="65"/>
      <c r="Z100" s="65"/>
      <c r="AA100" s="66"/>
      <c r="AB100" s="67"/>
    </row>
    <row r="101" spans="1:38" s="63" customFormat="1" ht="12" customHeight="1" x14ac:dyDescent="0.2">
      <c r="A101" s="50"/>
      <c r="B101" s="51" t="s">
        <v>30</v>
      </c>
      <c r="C101" s="445"/>
      <c r="E101" s="45" t="s">
        <v>35</v>
      </c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4"/>
      <c r="R101" s="64"/>
      <c r="S101" s="64"/>
      <c r="T101" s="64"/>
      <c r="U101" s="64"/>
      <c r="V101" s="64"/>
      <c r="W101" s="64"/>
      <c r="X101" s="65"/>
      <c r="Y101" s="65"/>
      <c r="Z101" s="65"/>
      <c r="AA101" s="66"/>
      <c r="AB101" s="67"/>
    </row>
    <row r="102" spans="1:38" s="68" customFormat="1" ht="12" customHeight="1" x14ac:dyDescent="0.2">
      <c r="B102" s="68" t="s">
        <v>31</v>
      </c>
      <c r="C102" s="446"/>
      <c r="D102" s="51"/>
      <c r="E102" s="69" t="s">
        <v>164</v>
      </c>
      <c r="G102" s="69"/>
      <c r="H102" s="69"/>
      <c r="J102" s="69"/>
      <c r="K102" s="69"/>
      <c r="L102" s="69"/>
      <c r="M102" s="69"/>
      <c r="N102" s="69"/>
      <c r="O102" s="69"/>
      <c r="P102" s="69"/>
      <c r="X102" s="70"/>
      <c r="Y102" s="70"/>
      <c r="Z102" s="70"/>
      <c r="AA102" s="71"/>
    </row>
    <row r="103" spans="1:38" ht="5.25" customHeight="1" x14ac:dyDescent="0.2">
      <c r="A103" s="52"/>
      <c r="C103" s="284"/>
      <c r="I103" s="1"/>
      <c r="AB103" s="1"/>
    </row>
    <row r="104" spans="1:38" s="8" customFormat="1" ht="12" customHeight="1" x14ac:dyDescent="0.2">
      <c r="A104" s="53" t="s">
        <v>32</v>
      </c>
      <c r="B104" s="19" t="s">
        <v>12</v>
      </c>
      <c r="C104" s="444"/>
      <c r="D104" s="8" t="s">
        <v>33</v>
      </c>
      <c r="E104" s="13"/>
      <c r="G104" s="13"/>
      <c r="H104" s="13"/>
      <c r="J104" s="13"/>
      <c r="K104" s="13"/>
      <c r="L104" s="13"/>
      <c r="M104" s="13"/>
      <c r="N104" s="13"/>
      <c r="O104" s="13"/>
      <c r="P104" s="13"/>
      <c r="Q104" s="16"/>
      <c r="R104" s="16"/>
      <c r="S104" s="16"/>
      <c r="T104" s="16"/>
      <c r="U104" s="16"/>
      <c r="V104" s="16"/>
      <c r="W104" s="16"/>
      <c r="X104" s="9"/>
      <c r="Y104" s="9"/>
      <c r="Z104" s="9"/>
      <c r="AA104" s="23"/>
      <c r="AB104" s="23"/>
      <c r="AC104" s="30"/>
      <c r="AD104" s="30"/>
    </row>
    <row r="105" spans="1:38" s="8" customFormat="1" ht="12" customHeight="1" x14ac:dyDescent="0.2">
      <c r="B105" s="19" t="s">
        <v>34</v>
      </c>
      <c r="C105" s="444"/>
      <c r="D105" s="8" t="s">
        <v>33</v>
      </c>
      <c r="E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6"/>
      <c r="R105" s="16"/>
      <c r="S105" s="16"/>
      <c r="T105" s="16"/>
      <c r="U105" s="16"/>
      <c r="V105" s="16"/>
      <c r="W105" s="16"/>
      <c r="X105" s="9"/>
      <c r="Y105" s="9"/>
      <c r="Z105" s="9"/>
      <c r="AA105" s="16"/>
      <c r="AB105" s="16"/>
    </row>
    <row r="106" spans="1:38" s="52" customFormat="1" ht="5.25" customHeight="1" x14ac:dyDescent="0.2">
      <c r="B106" s="56"/>
      <c r="C106" s="55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8"/>
      <c r="R106" s="58"/>
      <c r="S106" s="58"/>
      <c r="T106" s="58"/>
      <c r="U106" s="58"/>
      <c r="V106" s="58"/>
      <c r="W106" s="58"/>
      <c r="X106" s="9"/>
      <c r="Y106" s="9"/>
      <c r="Z106" s="9"/>
      <c r="AA106" s="35"/>
      <c r="AB106" s="35"/>
    </row>
    <row r="107" spans="1:38" s="10" customFormat="1" ht="12" customHeight="1" x14ac:dyDescent="0.2">
      <c r="A107" s="31"/>
      <c r="B107" s="17"/>
      <c r="C107" s="11"/>
      <c r="E107" s="13"/>
      <c r="G107" s="13"/>
      <c r="H107" s="13"/>
      <c r="K107" s="13"/>
      <c r="L107" s="13"/>
      <c r="M107" s="13"/>
      <c r="N107" s="13"/>
      <c r="O107" s="13"/>
      <c r="P107" s="13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4"/>
      <c r="AB107" s="14"/>
    </row>
    <row r="108" spans="1:38" s="10" customFormat="1" ht="12" customHeight="1" x14ac:dyDescent="0.2">
      <c r="B108" s="17"/>
      <c r="C108" s="11"/>
      <c r="E108" s="13"/>
      <c r="G108" s="13"/>
      <c r="H108" s="13"/>
      <c r="K108" s="13"/>
      <c r="L108" s="13"/>
      <c r="M108" s="13"/>
      <c r="N108" s="13"/>
      <c r="O108" s="13"/>
      <c r="P108" s="13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4"/>
      <c r="AB108" s="14"/>
    </row>
    <row r="109" spans="1:38" s="10" customFormat="1" ht="5.25" customHeight="1" x14ac:dyDescent="0.2">
      <c r="B109" s="13"/>
      <c r="C109" s="11"/>
      <c r="E109" s="13"/>
      <c r="G109" s="13"/>
      <c r="H109" s="13"/>
      <c r="K109" s="13"/>
      <c r="L109" s="13"/>
      <c r="M109" s="13"/>
      <c r="N109" s="13"/>
      <c r="O109" s="13"/>
      <c r="P109" s="13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4"/>
      <c r="AB109" s="14"/>
    </row>
    <row r="110" spans="1:38" s="10" customFormat="1" ht="12" customHeight="1" x14ac:dyDescent="0.2">
      <c r="A110" s="31"/>
      <c r="B110" s="25"/>
      <c r="C110" s="11"/>
      <c r="E110" s="13"/>
      <c r="G110" s="13"/>
      <c r="H110" s="13"/>
      <c r="K110" s="13"/>
      <c r="L110" s="13"/>
      <c r="M110" s="13"/>
      <c r="N110" s="13"/>
      <c r="O110" s="13"/>
      <c r="P110" s="13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4"/>
      <c r="AB110" s="14"/>
    </row>
    <row r="111" spans="1:38" s="10" customFormat="1" ht="12" customHeight="1" x14ac:dyDescent="0.2">
      <c r="A111" s="31"/>
      <c r="B111" s="25"/>
      <c r="C111" s="11"/>
      <c r="E111" s="13"/>
      <c r="G111" s="13"/>
      <c r="H111" s="13"/>
      <c r="K111" s="13"/>
      <c r="L111" s="13"/>
      <c r="M111" s="13"/>
      <c r="N111" s="13"/>
      <c r="O111" s="13"/>
      <c r="P111" s="13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4"/>
      <c r="AB111" s="14"/>
    </row>
    <row r="112" spans="1:38" s="8" customFormat="1" ht="12" customHeight="1" x14ac:dyDescent="0.2">
      <c r="A112" s="19"/>
      <c r="B112" s="20"/>
      <c r="C112" s="21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6"/>
      <c r="R112" s="16"/>
      <c r="S112" s="16"/>
      <c r="T112" s="16"/>
      <c r="U112" s="16"/>
      <c r="V112" s="16"/>
      <c r="W112" s="16"/>
      <c r="X112" s="9"/>
      <c r="Y112" s="9"/>
      <c r="Z112" s="9"/>
      <c r="AA112" s="9"/>
      <c r="AB112" s="9"/>
    </row>
    <row r="113" spans="3:28" s="8" customFormat="1" ht="12" customHeight="1" x14ac:dyDescent="0.2">
      <c r="D113" s="7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6"/>
      <c r="R113" s="16"/>
      <c r="S113" s="16"/>
      <c r="T113" s="16"/>
      <c r="U113" s="16"/>
      <c r="V113" s="16"/>
      <c r="W113" s="16"/>
      <c r="X113" s="9"/>
      <c r="Y113" s="9"/>
      <c r="Z113" s="9"/>
      <c r="AA113" s="9"/>
      <c r="AB113" s="22"/>
    </row>
    <row r="114" spans="3:28" s="8" customFormat="1" ht="12" customHeight="1" x14ac:dyDescent="0.2">
      <c r="D114" s="7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6"/>
      <c r="R114" s="16"/>
      <c r="S114" s="16"/>
      <c r="T114" s="16"/>
      <c r="U114" s="16"/>
      <c r="V114" s="16"/>
      <c r="W114" s="16"/>
      <c r="X114" s="9"/>
      <c r="Y114" s="9"/>
      <c r="Z114" s="9"/>
      <c r="AA114" s="9"/>
      <c r="AB114" s="22"/>
    </row>
    <row r="115" spans="3:28" s="8" customFormat="1" ht="12" customHeight="1" x14ac:dyDescent="0.2">
      <c r="D115" s="7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6"/>
      <c r="R115" s="16"/>
      <c r="S115" s="16"/>
      <c r="T115" s="16"/>
      <c r="U115" s="16"/>
      <c r="V115" s="16"/>
      <c r="W115" s="16"/>
      <c r="X115" s="9"/>
      <c r="Y115" s="9"/>
      <c r="Z115" s="9"/>
      <c r="AA115" s="16"/>
      <c r="AB115" s="22"/>
    </row>
    <row r="116" spans="3:28" s="8" customFormat="1" ht="12" customHeight="1" x14ac:dyDescent="0.2">
      <c r="D116" s="7"/>
      <c r="E116" s="13"/>
      <c r="F116" s="13"/>
      <c r="G116" s="13"/>
      <c r="H116" s="13"/>
      <c r="I116" s="24"/>
      <c r="J116" s="13"/>
      <c r="K116" s="13"/>
      <c r="L116" s="13"/>
      <c r="M116" s="13"/>
      <c r="N116" s="13"/>
      <c r="O116" s="13"/>
      <c r="P116" s="13"/>
      <c r="Q116" s="16"/>
      <c r="R116" s="16"/>
      <c r="S116" s="16"/>
      <c r="T116" s="16"/>
      <c r="U116" s="16"/>
      <c r="V116" s="16"/>
      <c r="W116" s="16"/>
      <c r="X116" s="9"/>
      <c r="Y116" s="9"/>
      <c r="Z116" s="9"/>
      <c r="AA116" s="16"/>
      <c r="AB116" s="22"/>
    </row>
    <row r="117" spans="3:28" s="8" customFormat="1" ht="12" customHeight="1" x14ac:dyDescent="0.2">
      <c r="D117" s="25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16"/>
      <c r="R117" s="16"/>
      <c r="S117" s="16"/>
      <c r="T117" s="16"/>
      <c r="U117" s="16"/>
      <c r="V117" s="16"/>
      <c r="W117" s="16"/>
      <c r="X117" s="9"/>
      <c r="Y117" s="9"/>
      <c r="Z117" s="9"/>
      <c r="AA117" s="16"/>
      <c r="AB117" s="22"/>
    </row>
    <row r="118" spans="3:28" s="8" customFormat="1" ht="12" customHeight="1" x14ac:dyDescent="0.2">
      <c r="C118" s="27" t="s">
        <v>13</v>
      </c>
      <c r="E118" s="13"/>
      <c r="F118" s="13"/>
      <c r="G118" s="13"/>
      <c r="H118" s="24"/>
      <c r="I118" s="13"/>
      <c r="J118" s="13"/>
      <c r="K118" s="13"/>
      <c r="L118" s="13"/>
      <c r="M118" s="13"/>
      <c r="N118" s="13"/>
      <c r="O118" s="13"/>
      <c r="P118" s="28"/>
      <c r="Q118" s="16"/>
      <c r="R118" s="16"/>
      <c r="S118" s="16"/>
      <c r="T118" s="16"/>
      <c r="U118" s="16"/>
      <c r="V118" s="16"/>
      <c r="W118" s="16"/>
      <c r="X118" s="9"/>
      <c r="Y118" s="9"/>
      <c r="Z118" s="9"/>
      <c r="AA118" s="16"/>
      <c r="AB118" s="22"/>
    </row>
    <row r="119" spans="3:28" s="8" customFormat="1" ht="12" customHeight="1" x14ac:dyDescent="0.2">
      <c r="D119" s="7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6"/>
      <c r="R119" s="16"/>
      <c r="S119" s="16"/>
      <c r="T119" s="16"/>
      <c r="U119" s="16"/>
      <c r="V119" s="16"/>
      <c r="W119" s="16"/>
      <c r="X119" s="9"/>
      <c r="Y119" s="9"/>
      <c r="Z119" s="9"/>
      <c r="AA119" s="9"/>
      <c r="AB119" s="29"/>
    </row>
    <row r="120" spans="3:28" s="8" customFormat="1" ht="12" customHeight="1" x14ac:dyDescent="0.2">
      <c r="D120" s="7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6"/>
      <c r="R120" s="16"/>
      <c r="S120" s="16"/>
      <c r="T120" s="16"/>
      <c r="U120" s="16"/>
      <c r="V120" s="16"/>
      <c r="W120" s="16"/>
      <c r="X120" s="9"/>
      <c r="Y120" s="9"/>
      <c r="Z120" s="9"/>
      <c r="AA120" s="9"/>
      <c r="AB120" s="29"/>
    </row>
    <row r="121" spans="3:28" s="8" customFormat="1" ht="12" customHeight="1" x14ac:dyDescent="0.2">
      <c r="D121" s="7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6"/>
      <c r="R121" s="16"/>
      <c r="S121" s="16"/>
      <c r="T121" s="16"/>
      <c r="U121" s="16"/>
      <c r="V121" s="16"/>
      <c r="W121" s="16"/>
      <c r="X121" s="9"/>
      <c r="Y121" s="9"/>
      <c r="Z121" s="9"/>
      <c r="AA121" s="9"/>
      <c r="AB121" s="29"/>
    </row>
    <row r="122" spans="3:28" s="8" customFormat="1" ht="12" customHeight="1" x14ac:dyDescent="0.2">
      <c r="D122" s="7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6"/>
      <c r="R122" s="16"/>
      <c r="S122" s="16"/>
      <c r="T122" s="16"/>
      <c r="U122" s="16"/>
      <c r="V122" s="16"/>
      <c r="W122" s="16"/>
      <c r="X122" s="9"/>
      <c r="Y122" s="9"/>
      <c r="Z122" s="9"/>
      <c r="AA122" s="9"/>
      <c r="AB122" s="29"/>
    </row>
    <row r="123" spans="3:28" ht="12" customHeight="1" x14ac:dyDescent="0.2"/>
    <row r="124" spans="3:28" ht="12" customHeight="1" x14ac:dyDescent="0.2"/>
    <row r="125" spans="3:28" ht="12" customHeight="1" x14ac:dyDescent="0.2"/>
    <row r="126" spans="3:28" ht="12" customHeight="1" x14ac:dyDescent="0.2"/>
    <row r="127" spans="3:28" ht="12" customHeight="1" x14ac:dyDescent="0.2"/>
    <row r="128" spans="3:28" ht="12" customHeight="1" x14ac:dyDescent="0.2"/>
    <row r="129" ht="12" customHeight="1" x14ac:dyDescent="0.2"/>
    <row r="130" ht="12" customHeight="1" x14ac:dyDescent="0.2"/>
    <row r="336" spans="1:44" s="2" customFormat="1" x14ac:dyDescent="0.2">
      <c r="A336" s="1"/>
      <c r="B336" s="1"/>
      <c r="C336" s="1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4"/>
      <c r="R336" s="4"/>
      <c r="S336" s="4"/>
      <c r="T336" s="4"/>
      <c r="U336" s="4"/>
      <c r="V336" s="4"/>
      <c r="W336" s="4"/>
      <c r="AB336" s="5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</row>
    <row r="337" spans="1:44" s="2" customFormat="1" x14ac:dyDescent="0.2">
      <c r="A337" s="1"/>
      <c r="B337" s="1"/>
      <c r="C337" s="1"/>
      <c r="D337" s="6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4"/>
      <c r="R337" s="4"/>
      <c r="S337" s="4"/>
      <c r="T337" s="4"/>
      <c r="U337" s="4"/>
      <c r="V337" s="4"/>
      <c r="W337" s="4"/>
      <c r="AB337" s="5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spans="1:44" s="2" customFormat="1" x14ac:dyDescent="0.2">
      <c r="A338" s="1"/>
      <c r="B338" s="1"/>
      <c r="C338" s="1"/>
      <c r="D338" s="6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4"/>
      <c r="R338" s="4"/>
      <c r="S338" s="4"/>
      <c r="T338" s="4"/>
      <c r="U338" s="4"/>
      <c r="V338" s="4"/>
      <c r="W338" s="4"/>
      <c r="AB338" s="5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spans="1:44" s="2" customFormat="1" x14ac:dyDescent="0.2">
      <c r="A339" s="1"/>
      <c r="B339" s="1"/>
      <c r="C339" s="1"/>
      <c r="D339" s="6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4"/>
      <c r="R339" s="4"/>
      <c r="S339" s="4"/>
      <c r="T339" s="4"/>
      <c r="U339" s="4"/>
      <c r="V339" s="4"/>
      <c r="W339" s="4"/>
      <c r="AB339" s="5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</row>
    <row r="340" spans="1:44" s="2" customFormat="1" x14ac:dyDescent="0.2">
      <c r="A340" s="1"/>
      <c r="B340" s="1"/>
      <c r="C340" s="1"/>
      <c r="D340" s="6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4"/>
      <c r="R340" s="4"/>
      <c r="S340" s="4"/>
      <c r="T340" s="4"/>
      <c r="U340" s="4"/>
      <c r="V340" s="4"/>
      <c r="W340" s="4"/>
      <c r="AB340" s="5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</row>
    <row r="341" spans="1:44" s="2" customFormat="1" x14ac:dyDescent="0.2">
      <c r="A341" s="1"/>
      <c r="B341" s="1"/>
      <c r="C341" s="1"/>
      <c r="D341" s="6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4"/>
      <c r="R341" s="4"/>
      <c r="S341" s="4"/>
      <c r="T341" s="4"/>
      <c r="U341" s="4"/>
      <c r="V341" s="4"/>
      <c r="W341" s="4"/>
      <c r="AB341" s="5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</row>
    <row r="342" spans="1:44" s="2" customFormat="1" x14ac:dyDescent="0.2">
      <c r="A342" s="1"/>
      <c r="B342" s="1"/>
      <c r="C342" s="1"/>
      <c r="D342" s="6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4"/>
      <c r="R342" s="4"/>
      <c r="S342" s="4"/>
      <c r="T342" s="4"/>
      <c r="U342" s="4"/>
      <c r="V342" s="4"/>
      <c r="W342" s="4"/>
      <c r="AB342" s="5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</row>
    <row r="343" spans="1:44" s="2" customFormat="1" x14ac:dyDescent="0.2">
      <c r="A343" s="1"/>
      <c r="B343" s="1"/>
      <c r="C343" s="1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4"/>
      <c r="R343" s="4"/>
      <c r="S343" s="4"/>
      <c r="T343" s="4"/>
      <c r="U343" s="4"/>
      <c r="V343" s="4"/>
      <c r="W343" s="4"/>
      <c r="AB343" s="5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</row>
    <row r="344" spans="1:44" s="2" customFormat="1" x14ac:dyDescent="0.2">
      <c r="A344" s="1"/>
      <c r="B344" s="1"/>
      <c r="C344" s="1"/>
      <c r="D344" s="6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4"/>
      <c r="R344" s="4"/>
      <c r="S344" s="4"/>
      <c r="T344" s="4"/>
      <c r="U344" s="4"/>
      <c r="V344" s="4"/>
      <c r="W344" s="4"/>
      <c r="AB344" s="5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</row>
    <row r="345" spans="1:44" s="2" customFormat="1" x14ac:dyDescent="0.2">
      <c r="A345" s="1"/>
      <c r="B345" s="1"/>
      <c r="C345" s="1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4"/>
      <c r="R345" s="4"/>
      <c r="S345" s="4"/>
      <c r="T345" s="4"/>
      <c r="U345" s="4"/>
      <c r="V345" s="4"/>
      <c r="W345" s="4"/>
      <c r="AB345" s="5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</row>
    <row r="346" spans="1:44" s="2" customFormat="1" x14ac:dyDescent="0.2">
      <c r="A346" s="1"/>
      <c r="B346" s="1"/>
      <c r="C346" s="1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4"/>
      <c r="R346" s="4"/>
      <c r="S346" s="4"/>
      <c r="T346" s="4"/>
      <c r="U346" s="4"/>
      <c r="V346" s="4"/>
      <c r="W346" s="4"/>
      <c r="AB346" s="5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</row>
    <row r="347" spans="1:44" s="2" customFormat="1" x14ac:dyDescent="0.2">
      <c r="A347" s="1"/>
      <c r="B347" s="1"/>
      <c r="C347" s="1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4"/>
      <c r="R347" s="4"/>
      <c r="S347" s="4"/>
      <c r="T347" s="4"/>
      <c r="U347" s="4"/>
      <c r="V347" s="4"/>
      <c r="W347" s="4"/>
      <c r="AB347" s="5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</row>
    <row r="348" spans="1:44" s="2" customFormat="1" x14ac:dyDescent="0.2">
      <c r="A348" s="1"/>
      <c r="B348" s="1"/>
      <c r="C348" s="1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4"/>
      <c r="R348" s="4"/>
      <c r="S348" s="4"/>
      <c r="T348" s="4"/>
      <c r="U348" s="4"/>
      <c r="V348" s="4"/>
      <c r="W348" s="4"/>
      <c r="AB348" s="5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</row>
    <row r="349" spans="1:44" s="2" customFormat="1" x14ac:dyDescent="0.2">
      <c r="A349" s="1"/>
      <c r="B349" s="1"/>
      <c r="C349" s="1"/>
      <c r="D349" s="6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4"/>
      <c r="R349" s="4"/>
      <c r="S349" s="4"/>
      <c r="T349" s="4"/>
      <c r="U349" s="4"/>
      <c r="V349" s="4"/>
      <c r="W349" s="4"/>
      <c r="AB349" s="5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</row>
    <row r="350" spans="1:44" s="2" customFormat="1" x14ac:dyDescent="0.2">
      <c r="A350" s="1"/>
      <c r="B350" s="1"/>
      <c r="C350" s="1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4"/>
      <c r="R350" s="4"/>
      <c r="S350" s="4"/>
      <c r="T350" s="4"/>
      <c r="U350" s="4"/>
      <c r="V350" s="4"/>
      <c r="W350" s="4"/>
      <c r="AB350" s="5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</row>
    <row r="351" spans="1:44" s="2" customFormat="1" x14ac:dyDescent="0.2">
      <c r="A351" s="1"/>
      <c r="B351" s="1"/>
      <c r="C351" s="1"/>
      <c r="D351" s="6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4"/>
      <c r="R351" s="4"/>
      <c r="S351" s="4"/>
      <c r="T351" s="4"/>
      <c r="U351" s="4"/>
      <c r="V351" s="4"/>
      <c r="W351" s="4"/>
      <c r="AB351" s="5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</row>
    <row r="352" spans="1:44" s="2" customFormat="1" x14ac:dyDescent="0.2">
      <c r="A352" s="1"/>
      <c r="B352" s="1"/>
      <c r="C352" s="1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4"/>
      <c r="R352" s="4"/>
      <c r="S352" s="4"/>
      <c r="T352" s="4"/>
      <c r="U352" s="4"/>
      <c r="V352" s="4"/>
      <c r="W352" s="4"/>
      <c r="AB352" s="5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</row>
    <row r="353" spans="1:44" s="2" customFormat="1" x14ac:dyDescent="0.2">
      <c r="A353" s="1"/>
      <c r="B353" s="1"/>
      <c r="C353" s="1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4"/>
      <c r="R353" s="4"/>
      <c r="S353" s="4"/>
      <c r="T353" s="4"/>
      <c r="U353" s="4"/>
      <c r="V353" s="4"/>
      <c r="W353" s="4"/>
      <c r="AB353" s="5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</row>
    <row r="354" spans="1:44" s="2" customFormat="1" x14ac:dyDescent="0.2">
      <c r="A354" s="1"/>
      <c r="B354" s="1"/>
      <c r="C354" s="1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4"/>
      <c r="R354" s="4"/>
      <c r="S354" s="4"/>
      <c r="T354" s="4"/>
      <c r="U354" s="4"/>
      <c r="V354" s="4"/>
      <c r="W354" s="4"/>
      <c r="AB354" s="5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</row>
  </sheetData>
  <mergeCells count="39">
    <mergeCell ref="Q82:W82"/>
    <mergeCell ref="A4:A5"/>
    <mergeCell ref="B4:B5"/>
    <mergeCell ref="C4:C5"/>
    <mergeCell ref="D4:D5"/>
    <mergeCell ref="E4:P5"/>
    <mergeCell ref="U32:X32"/>
    <mergeCell ref="U17:X17"/>
    <mergeCell ref="U20:X20"/>
    <mergeCell ref="U7:X7"/>
    <mergeCell ref="U23:X23"/>
    <mergeCell ref="U70:X70"/>
    <mergeCell ref="U73:X73"/>
    <mergeCell ref="U77:X77"/>
    <mergeCell ref="X79:Y79"/>
    <mergeCell ref="AB4:AB5"/>
    <mergeCell ref="U11:X11"/>
    <mergeCell ref="U26:X26"/>
    <mergeCell ref="U29:X29"/>
    <mergeCell ref="U4:U5"/>
    <mergeCell ref="V4:V5"/>
    <mergeCell ref="W4:W5"/>
    <mergeCell ref="X4:X5"/>
    <mergeCell ref="Y4:Z5"/>
    <mergeCell ref="AA4:AA5"/>
    <mergeCell ref="C3:D3"/>
    <mergeCell ref="Z79:AA79"/>
    <mergeCell ref="U76:X76"/>
    <mergeCell ref="U39:X39"/>
    <mergeCell ref="U42:X42"/>
    <mergeCell ref="U52:X52"/>
    <mergeCell ref="U64:X64"/>
    <mergeCell ref="U67:X67"/>
    <mergeCell ref="U46:X46"/>
    <mergeCell ref="U49:X49"/>
    <mergeCell ref="U55:X55"/>
    <mergeCell ref="U58:X58"/>
    <mergeCell ref="U61:X61"/>
    <mergeCell ref="Q4:T4"/>
  </mergeCells>
  <pageMargins left="0.55118110236220474" right="0.39370078740157483" top="1.1023622047244095" bottom="0.39370078740157483" header="0.51181102362204722" footer="0.51181102362204722"/>
  <pageSetup paperSize="9" orientation="landscape" r:id="rId1"/>
  <headerFooter alignWithMargins="0">
    <oddHeader>&amp;L&amp;"Arial CE,Tučné"Pardubická nemocnice&amp;R&amp;"Arial CE,Tučné"Příloha 1 Servisní smlouvy&amp;"Arial CE,Obyčejné"
strana &amp;P/&amp;N</oddHeader>
  </headerFooter>
  <ignoredErrors>
    <ignoredError sqref="D13:D16 D19 D25 D31 D34 D37:D38 D41 D44:D45 D48 D51 D54 D57 D60 D75 D35:D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29"/>
  <sheetViews>
    <sheetView zoomScale="130" zoomScaleNormal="130" workbookViewId="0">
      <selection activeCell="L28" sqref="L28:M28"/>
    </sheetView>
  </sheetViews>
  <sheetFormatPr defaultColWidth="7.85546875" defaultRowHeight="12" x14ac:dyDescent="0.2"/>
  <cols>
    <col min="1" max="1" width="15.42578125" style="244" customWidth="1"/>
    <col min="2" max="2" width="16.85546875" style="244" customWidth="1"/>
    <col min="3" max="3" width="8.28515625" style="244" customWidth="1"/>
    <col min="4" max="4" width="6.7109375" style="244" customWidth="1"/>
    <col min="5" max="5" width="9" style="244" customWidth="1"/>
    <col min="6" max="6" width="7.5703125" style="253" customWidth="1"/>
    <col min="7" max="18" width="2.28515625" style="254" customWidth="1"/>
    <col min="19" max="19" width="6.7109375" style="255" customWidth="1"/>
    <col min="20" max="23" width="6.7109375" style="244" customWidth="1"/>
    <col min="24" max="25" width="8.7109375" style="244" customWidth="1"/>
    <col min="26" max="26" width="6.7109375" style="244" customWidth="1"/>
    <col min="27" max="16384" width="7.85546875" style="244"/>
  </cols>
  <sheetData>
    <row r="1" spans="1:36" s="194" customFormat="1" ht="15.75" customHeight="1" x14ac:dyDescent="0.2">
      <c r="A1" s="507" t="s">
        <v>143</v>
      </c>
      <c r="B1" s="509" t="s">
        <v>180</v>
      </c>
      <c r="C1" s="510"/>
      <c r="D1" s="509" t="s">
        <v>54</v>
      </c>
      <c r="E1" s="510"/>
      <c r="F1" s="513" t="s">
        <v>39</v>
      </c>
      <c r="G1" s="526" t="s">
        <v>40</v>
      </c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8"/>
      <c r="S1" s="532" t="s">
        <v>144</v>
      </c>
      <c r="T1" s="533"/>
      <c r="U1" s="534"/>
      <c r="V1" s="515" t="s">
        <v>41</v>
      </c>
      <c r="W1" s="517" t="s">
        <v>49</v>
      </c>
      <c r="X1" s="519" t="s">
        <v>145</v>
      </c>
      <c r="Y1" s="520"/>
      <c r="Z1" s="523" t="s">
        <v>43</v>
      </c>
    </row>
    <row r="2" spans="1:36" s="194" customFormat="1" ht="30.75" customHeight="1" thickBot="1" x14ac:dyDescent="0.25">
      <c r="A2" s="508"/>
      <c r="B2" s="511"/>
      <c r="C2" s="512"/>
      <c r="D2" s="511"/>
      <c r="E2" s="512"/>
      <c r="F2" s="514"/>
      <c r="G2" s="529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1"/>
      <c r="S2" s="195" t="s">
        <v>17</v>
      </c>
      <c r="T2" s="196" t="s">
        <v>18</v>
      </c>
      <c r="U2" s="197" t="s">
        <v>16</v>
      </c>
      <c r="V2" s="516"/>
      <c r="W2" s="518"/>
      <c r="X2" s="521"/>
      <c r="Y2" s="522"/>
      <c r="Z2" s="524"/>
    </row>
    <row r="3" spans="1:36" s="212" customFormat="1" ht="12" customHeight="1" thickBot="1" x14ac:dyDescent="0.25">
      <c r="A3" s="198" t="s">
        <v>146</v>
      </c>
      <c r="B3" s="199"/>
      <c r="C3" s="199"/>
      <c r="D3" s="525"/>
      <c r="E3" s="525"/>
      <c r="F3" s="200"/>
      <c r="G3" s="201" t="s">
        <v>0</v>
      </c>
      <c r="H3" s="202" t="s">
        <v>1</v>
      </c>
      <c r="I3" s="202" t="s">
        <v>2</v>
      </c>
      <c r="J3" s="202" t="s">
        <v>3</v>
      </c>
      <c r="K3" s="202" t="s">
        <v>4</v>
      </c>
      <c r="L3" s="202" t="s">
        <v>5</v>
      </c>
      <c r="M3" s="202" t="s">
        <v>6</v>
      </c>
      <c r="N3" s="202" t="s">
        <v>7</v>
      </c>
      <c r="O3" s="202" t="s">
        <v>8</v>
      </c>
      <c r="P3" s="202" t="s">
        <v>9</v>
      </c>
      <c r="Q3" s="202" t="s">
        <v>10</v>
      </c>
      <c r="R3" s="203" t="s">
        <v>37</v>
      </c>
      <c r="S3" s="204" t="s">
        <v>11</v>
      </c>
      <c r="T3" s="205" t="s">
        <v>11</v>
      </c>
      <c r="U3" s="206" t="s">
        <v>11</v>
      </c>
      <c r="V3" s="207" t="s">
        <v>44</v>
      </c>
      <c r="W3" s="208" t="s">
        <v>44</v>
      </c>
      <c r="X3" s="209" t="s">
        <v>44</v>
      </c>
      <c r="Y3" s="210" t="s">
        <v>45</v>
      </c>
      <c r="Z3" s="211" t="s">
        <v>147</v>
      </c>
    </row>
    <row r="4" spans="1:36" s="215" customFormat="1" ht="12" customHeight="1" thickTop="1" x14ac:dyDescent="0.2">
      <c r="A4" s="349" t="s">
        <v>148</v>
      </c>
      <c r="B4" s="213" t="s">
        <v>149</v>
      </c>
      <c r="C4" s="267"/>
      <c r="D4" s="505" t="s">
        <v>150</v>
      </c>
      <c r="E4" s="506"/>
      <c r="F4" s="214">
        <v>5120195</v>
      </c>
      <c r="G4" s="432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4"/>
      <c r="S4" s="359"/>
      <c r="T4" s="360"/>
      <c r="U4" s="361"/>
      <c r="V4" s="362"/>
      <c r="W4" s="363"/>
      <c r="X4" s="352">
        <f>2*S4+T4+U4+V4+W4</f>
        <v>0</v>
      </c>
      <c r="Y4" s="353">
        <f>X4/12</f>
        <v>0</v>
      </c>
      <c r="Z4" s="384"/>
      <c r="AA4" s="388"/>
      <c r="AB4" s="388"/>
      <c r="AC4" s="388"/>
    </row>
    <row r="5" spans="1:36" s="215" customFormat="1" ht="12" customHeight="1" x14ac:dyDescent="0.2">
      <c r="A5" s="350" t="s">
        <v>148</v>
      </c>
      <c r="B5" s="219" t="s">
        <v>149</v>
      </c>
      <c r="C5" s="268"/>
      <c r="D5" s="539" t="s">
        <v>151</v>
      </c>
      <c r="E5" s="540"/>
      <c r="F5" s="216">
        <v>5120193</v>
      </c>
      <c r="G5" s="432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4"/>
      <c r="S5" s="359"/>
      <c r="T5" s="360"/>
      <c r="U5" s="361"/>
      <c r="V5" s="362"/>
      <c r="W5" s="363"/>
      <c r="X5" s="354">
        <f>2*S5+T5+U5+V5+W5</f>
        <v>0</v>
      </c>
      <c r="Y5" s="355">
        <f>X5/12</f>
        <v>0</v>
      </c>
      <c r="Z5" s="384"/>
    </row>
    <row r="6" spans="1:36" s="215" customFormat="1" ht="12" customHeight="1" x14ac:dyDescent="0.2">
      <c r="A6" s="350" t="s">
        <v>148</v>
      </c>
      <c r="B6" s="219" t="s">
        <v>149</v>
      </c>
      <c r="C6" s="268"/>
      <c r="D6" s="539" t="s">
        <v>152</v>
      </c>
      <c r="E6" s="540"/>
      <c r="F6" s="216">
        <v>5120151</v>
      </c>
      <c r="G6" s="432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4"/>
      <c r="S6" s="359"/>
      <c r="T6" s="360"/>
      <c r="U6" s="361"/>
      <c r="V6" s="362"/>
      <c r="W6" s="363"/>
      <c r="X6" s="354">
        <f t="shared" ref="X6:X10" si="0">2*S6+T6+U6+V6+W6</f>
        <v>0</v>
      </c>
      <c r="Y6" s="355">
        <f t="shared" ref="Y6:Y10" si="1">X6/12</f>
        <v>0</v>
      </c>
      <c r="Z6" s="384"/>
    </row>
    <row r="7" spans="1:36" s="215" customFormat="1" ht="12" customHeight="1" x14ac:dyDescent="0.2">
      <c r="A7" s="350" t="s">
        <v>148</v>
      </c>
      <c r="B7" s="219" t="s">
        <v>233</v>
      </c>
      <c r="C7" s="268"/>
      <c r="D7" s="217" t="s">
        <v>153</v>
      </c>
      <c r="E7" s="218"/>
      <c r="F7" s="216">
        <v>190013</v>
      </c>
      <c r="G7" s="432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4"/>
      <c r="S7" s="438"/>
      <c r="T7" s="439"/>
      <c r="U7" s="361"/>
      <c r="V7" s="440"/>
      <c r="W7" s="372"/>
      <c r="X7" s="354">
        <f t="shared" si="0"/>
        <v>0</v>
      </c>
      <c r="Y7" s="355">
        <f t="shared" si="1"/>
        <v>0</v>
      </c>
      <c r="Z7" s="382"/>
    </row>
    <row r="8" spans="1:36" s="215" customFormat="1" ht="12" customHeight="1" x14ac:dyDescent="0.2">
      <c r="A8" s="350" t="s">
        <v>154</v>
      </c>
      <c r="B8" s="219" t="s">
        <v>155</v>
      </c>
      <c r="C8" s="268"/>
      <c r="D8" s="541" t="s">
        <v>73</v>
      </c>
      <c r="E8" s="542"/>
      <c r="F8" s="216">
        <v>900432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4"/>
      <c r="S8" s="438"/>
      <c r="T8" s="439"/>
      <c r="U8" s="364"/>
      <c r="V8" s="440"/>
      <c r="W8" s="372"/>
      <c r="X8" s="354">
        <f t="shared" si="0"/>
        <v>0</v>
      </c>
      <c r="Y8" s="355">
        <f t="shared" si="1"/>
        <v>0</v>
      </c>
      <c r="Z8" s="382"/>
    </row>
    <row r="9" spans="1:36" s="215" customFormat="1" ht="12" customHeight="1" x14ac:dyDescent="0.2">
      <c r="A9" s="350" t="s">
        <v>156</v>
      </c>
      <c r="B9" s="219" t="s">
        <v>155</v>
      </c>
      <c r="C9" s="269"/>
      <c r="D9" s="217" t="s">
        <v>157</v>
      </c>
      <c r="E9" s="218"/>
      <c r="F9" s="220" t="s">
        <v>158</v>
      </c>
      <c r="G9" s="432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4"/>
      <c r="S9" s="438"/>
      <c r="T9" s="439"/>
      <c r="U9" s="364"/>
      <c r="V9" s="440"/>
      <c r="W9" s="372"/>
      <c r="X9" s="354">
        <f t="shared" si="0"/>
        <v>0</v>
      </c>
      <c r="Y9" s="355">
        <f t="shared" si="1"/>
        <v>0</v>
      </c>
      <c r="Z9" s="382"/>
    </row>
    <row r="10" spans="1:36" s="215" customFormat="1" ht="12" customHeight="1" x14ac:dyDescent="0.2">
      <c r="A10" s="350" t="s">
        <v>156</v>
      </c>
      <c r="B10" s="219" t="s">
        <v>149</v>
      </c>
      <c r="C10" s="269"/>
      <c r="D10" s="217" t="s">
        <v>159</v>
      </c>
      <c r="E10" s="218"/>
      <c r="F10" s="221">
        <v>651117</v>
      </c>
      <c r="G10" s="432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4"/>
      <c r="S10" s="438"/>
      <c r="T10" s="439"/>
      <c r="U10" s="364"/>
      <c r="V10" s="362"/>
      <c r="W10" s="363"/>
      <c r="X10" s="354">
        <f t="shared" si="0"/>
        <v>0</v>
      </c>
      <c r="Y10" s="355">
        <f t="shared" si="1"/>
        <v>0</v>
      </c>
      <c r="Z10" s="384"/>
    </row>
    <row r="11" spans="1:36" s="215" customFormat="1" ht="12" customHeight="1" thickBot="1" x14ac:dyDescent="0.25">
      <c r="A11" s="351" t="s">
        <v>160</v>
      </c>
      <c r="B11" s="222" t="s">
        <v>149</v>
      </c>
      <c r="C11" s="270"/>
      <c r="D11" s="543" t="s">
        <v>161</v>
      </c>
      <c r="E11" s="544"/>
      <c r="F11" s="223" t="s">
        <v>162</v>
      </c>
      <c r="G11" s="435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7"/>
      <c r="S11" s="441"/>
      <c r="T11" s="442"/>
      <c r="U11" s="366"/>
      <c r="V11" s="365"/>
      <c r="W11" s="367"/>
      <c r="X11" s="356">
        <f>2*S11+T11+U11+V11+W11+W11</f>
        <v>0</v>
      </c>
      <c r="Y11" s="357">
        <f>X11/12</f>
        <v>0</v>
      </c>
      <c r="Z11" s="383"/>
    </row>
    <row r="12" spans="1:36" s="215" customFormat="1" ht="12" customHeight="1" x14ac:dyDescent="0.2">
      <c r="F12" s="224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T12" s="226"/>
      <c r="U12" s="227"/>
      <c r="V12" s="228"/>
      <c r="W12" s="227"/>
      <c r="X12" s="227"/>
      <c r="Y12" s="227"/>
      <c r="Z12" s="227"/>
    </row>
    <row r="13" spans="1:36" s="215" customFormat="1" ht="12" customHeight="1" x14ac:dyDescent="0.2">
      <c r="A13" s="536"/>
      <c r="B13" s="537"/>
      <c r="C13" s="537"/>
      <c r="D13" s="537"/>
      <c r="E13" s="538"/>
      <c r="F13" s="224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W13" s="229" t="s">
        <v>163</v>
      </c>
      <c r="X13" s="358">
        <f>SUM(X4:X11)</f>
        <v>0</v>
      </c>
      <c r="Y13" s="358">
        <f>SUM(Y4:Y11)</f>
        <v>0</v>
      </c>
      <c r="Z13" s="535"/>
      <c r="AA13" s="535"/>
      <c r="AB13" s="535"/>
      <c r="AC13" s="535"/>
    </row>
    <row r="14" spans="1:36" s="215" customFormat="1" ht="12" customHeight="1" x14ac:dyDescent="0.2">
      <c r="F14" s="230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Y14" s="232"/>
      <c r="Z14" s="232"/>
      <c r="AA14" s="232"/>
      <c r="AB14" s="232"/>
      <c r="AC14" s="232"/>
      <c r="AD14" s="232"/>
      <c r="AE14" s="233"/>
      <c r="AF14" s="233"/>
      <c r="AG14" s="234"/>
      <c r="AH14" s="235"/>
      <c r="AI14" s="235"/>
      <c r="AJ14" s="235"/>
    </row>
    <row r="15" spans="1:36" ht="12" customHeight="1" thickBot="1" x14ac:dyDescent="0.25">
      <c r="A15" s="236"/>
      <c r="B15" s="237"/>
      <c r="C15" s="237"/>
      <c r="D15" s="238"/>
      <c r="E15" s="238"/>
      <c r="F15" s="239"/>
      <c r="G15" s="240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41"/>
      <c r="T15" s="242"/>
      <c r="U15" s="241"/>
      <c r="V15" s="243"/>
      <c r="W15" s="243"/>
      <c r="X15" s="243"/>
      <c r="Y15" s="243"/>
      <c r="Z15" s="243"/>
      <c r="AA15" s="243"/>
    </row>
    <row r="16" spans="1:36" ht="12" customHeight="1" x14ac:dyDescent="0.2">
      <c r="A16" s="173" t="s">
        <v>20</v>
      </c>
      <c r="B16" s="174"/>
      <c r="C16" s="175" t="s">
        <v>21</v>
      </c>
      <c r="D16" s="176" t="s">
        <v>48</v>
      </c>
      <c r="E16" s="177" t="s">
        <v>22</v>
      </c>
      <c r="F16" s="178"/>
      <c r="G16" s="179"/>
      <c r="H16" s="180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2"/>
      <c r="T16" s="183" t="s">
        <v>23</v>
      </c>
      <c r="U16" s="72"/>
      <c r="V16" s="341" t="s">
        <v>193</v>
      </c>
      <c r="W16" s="10"/>
      <c r="X16" s="10"/>
      <c r="Y16" s="10"/>
      <c r="Z16" s="33"/>
      <c r="AA16" s="246"/>
    </row>
    <row r="17" spans="1:27" ht="12" customHeight="1" x14ac:dyDescent="0.2">
      <c r="A17" s="163" t="s">
        <v>92</v>
      </c>
      <c r="B17" s="157"/>
      <c r="C17" s="264" t="s">
        <v>24</v>
      </c>
      <c r="D17" s="264" t="s">
        <v>24</v>
      </c>
      <c r="E17" s="165" t="s">
        <v>172</v>
      </c>
      <c r="F17" s="158"/>
      <c r="G17" s="159"/>
      <c r="H17" s="160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2"/>
      <c r="T17" s="184" t="s">
        <v>24</v>
      </c>
      <c r="U17" s="72"/>
      <c r="V17" s="337"/>
      <c r="W17" s="10" t="s">
        <v>194</v>
      </c>
      <c r="X17" s="10"/>
      <c r="Y17" s="10"/>
      <c r="Z17" s="33"/>
      <c r="AA17" s="246"/>
    </row>
    <row r="18" spans="1:27" ht="12" customHeight="1" x14ac:dyDescent="0.2">
      <c r="A18" s="76" t="s">
        <v>76</v>
      </c>
      <c r="B18" s="39"/>
      <c r="C18" s="97" t="s">
        <v>19</v>
      </c>
      <c r="D18" s="99" t="s">
        <v>19</v>
      </c>
      <c r="E18" s="44" t="s">
        <v>25</v>
      </c>
      <c r="F18" s="87"/>
      <c r="G18" s="40"/>
      <c r="H18" s="41"/>
      <c r="I18" s="42"/>
      <c r="J18" s="42"/>
      <c r="K18" s="42"/>
      <c r="L18" s="41"/>
      <c r="M18" s="42"/>
      <c r="N18" s="41"/>
      <c r="O18" s="42"/>
      <c r="P18" s="42"/>
      <c r="Q18" s="41"/>
      <c r="R18" s="41"/>
      <c r="S18" s="43"/>
      <c r="T18" s="77" t="s">
        <v>19</v>
      </c>
      <c r="U18" s="51"/>
      <c r="V18" s="338"/>
      <c r="W18" s="45" t="s">
        <v>191</v>
      </c>
      <c r="X18" s="10"/>
      <c r="Y18" s="10"/>
      <c r="Z18" s="10"/>
      <c r="AA18" s="246"/>
    </row>
    <row r="19" spans="1:27" ht="12" customHeight="1" x14ac:dyDescent="0.2">
      <c r="A19" s="76" t="s">
        <v>77</v>
      </c>
      <c r="B19" s="39"/>
      <c r="C19" s="97" t="s">
        <v>19</v>
      </c>
      <c r="D19" s="99" t="s">
        <v>19</v>
      </c>
      <c r="E19" s="44" t="s">
        <v>25</v>
      </c>
      <c r="F19" s="87"/>
      <c r="G19" s="40"/>
      <c r="H19" s="41"/>
      <c r="I19" s="42"/>
      <c r="J19" s="42"/>
      <c r="K19" s="42"/>
      <c r="L19" s="41"/>
      <c r="M19" s="42"/>
      <c r="N19" s="41"/>
      <c r="O19" s="42"/>
      <c r="P19" s="42"/>
      <c r="Q19" s="41"/>
      <c r="R19" s="41"/>
      <c r="S19" s="43"/>
      <c r="T19" s="77" t="s">
        <v>19</v>
      </c>
      <c r="U19" s="51"/>
      <c r="V19" s="278"/>
      <c r="W19" s="10" t="s">
        <v>197</v>
      </c>
      <c r="X19" s="14"/>
      <c r="Y19" s="10"/>
      <c r="Z19" s="10"/>
      <c r="AA19" s="246"/>
    </row>
    <row r="20" spans="1:27" ht="12" customHeight="1" x14ac:dyDescent="0.2">
      <c r="A20" s="76" t="s">
        <v>78</v>
      </c>
      <c r="B20" s="39"/>
      <c r="C20" s="97" t="s">
        <v>19</v>
      </c>
      <c r="D20" s="99" t="s">
        <v>19</v>
      </c>
      <c r="E20" s="44" t="s">
        <v>25</v>
      </c>
      <c r="F20" s="87"/>
      <c r="G20" s="40"/>
      <c r="H20" s="41"/>
      <c r="I20" s="42"/>
      <c r="J20" s="42"/>
      <c r="K20" s="42"/>
      <c r="L20" s="41"/>
      <c r="M20" s="42"/>
      <c r="N20" s="41"/>
      <c r="O20" s="42"/>
      <c r="P20" s="42"/>
      <c r="Q20" s="41"/>
      <c r="R20" s="41"/>
      <c r="S20" s="43"/>
      <c r="T20" s="77" t="s">
        <v>19</v>
      </c>
      <c r="U20" s="51"/>
      <c r="V20" s="340"/>
      <c r="W20" s="10" t="s">
        <v>195</v>
      </c>
      <c r="X20" s="14"/>
      <c r="Y20" s="10"/>
      <c r="Z20" s="10"/>
      <c r="AA20" s="246"/>
    </row>
    <row r="21" spans="1:27" ht="12" customHeight="1" x14ac:dyDescent="0.2">
      <c r="A21" s="76" t="s">
        <v>51</v>
      </c>
      <c r="B21" s="39"/>
      <c r="C21" s="167" t="s">
        <v>24</v>
      </c>
      <c r="D21" s="168" t="s">
        <v>24</v>
      </c>
      <c r="E21" s="44" t="s">
        <v>142</v>
      </c>
      <c r="F21" s="87"/>
      <c r="G21" s="40"/>
      <c r="H21" s="41"/>
      <c r="I21" s="42"/>
      <c r="J21" s="42"/>
      <c r="K21" s="42"/>
      <c r="L21" s="41"/>
      <c r="M21" s="42"/>
      <c r="N21" s="41"/>
      <c r="O21" s="42"/>
      <c r="P21" s="42"/>
      <c r="Q21" s="41"/>
      <c r="R21" s="41"/>
      <c r="S21" s="43"/>
      <c r="T21" s="170" t="s">
        <v>24</v>
      </c>
      <c r="U21" s="51"/>
      <c r="V21" s="51"/>
      <c r="W21" s="10"/>
      <c r="X21" s="14"/>
      <c r="Y21" s="10"/>
      <c r="Z21" s="10"/>
      <c r="AA21" s="246"/>
    </row>
    <row r="22" spans="1:27" ht="12" customHeight="1" x14ac:dyDescent="0.2">
      <c r="A22" s="155" t="s">
        <v>42</v>
      </c>
      <c r="B22" s="39"/>
      <c r="C22" s="97" t="s">
        <v>19</v>
      </c>
      <c r="D22" s="99" t="s">
        <v>19</v>
      </c>
      <c r="E22" s="44" t="s">
        <v>52</v>
      </c>
      <c r="F22" s="87"/>
      <c r="G22" s="40"/>
      <c r="H22" s="41"/>
      <c r="I22" s="42"/>
      <c r="J22" s="42"/>
      <c r="K22" s="42"/>
      <c r="L22" s="41"/>
      <c r="M22" s="42"/>
      <c r="N22" s="41"/>
      <c r="O22" s="42"/>
      <c r="P22" s="42"/>
      <c r="Q22" s="41"/>
      <c r="R22" s="41"/>
      <c r="S22" s="43"/>
      <c r="T22" s="77" t="s">
        <v>19</v>
      </c>
      <c r="U22" s="51"/>
      <c r="V22" s="51"/>
      <c r="W22" s="51"/>
      <c r="X22" s="45"/>
      <c r="Y22" s="247"/>
      <c r="Z22" s="245"/>
      <c r="AA22" s="246"/>
    </row>
    <row r="23" spans="1:27" ht="12" customHeight="1" x14ac:dyDescent="0.2">
      <c r="A23" s="76" t="s">
        <v>53</v>
      </c>
      <c r="B23" s="39"/>
      <c r="C23" s="97" t="s">
        <v>19</v>
      </c>
      <c r="D23" s="99" t="s">
        <v>19</v>
      </c>
      <c r="E23" s="44" t="s">
        <v>52</v>
      </c>
      <c r="F23" s="87"/>
      <c r="G23" s="40"/>
      <c r="H23" s="41"/>
      <c r="I23" s="42"/>
      <c r="J23" s="42"/>
      <c r="K23" s="42"/>
      <c r="L23" s="41"/>
      <c r="M23" s="42"/>
      <c r="N23" s="41"/>
      <c r="O23" s="42"/>
      <c r="P23" s="42"/>
      <c r="Q23" s="41"/>
      <c r="R23" s="41"/>
      <c r="S23" s="43"/>
      <c r="T23" s="77" t="s">
        <v>19</v>
      </c>
      <c r="U23" s="51"/>
      <c r="V23" s="51"/>
      <c r="W23" s="51"/>
      <c r="X23" s="45"/>
      <c r="Y23" s="239"/>
      <c r="Z23" s="245"/>
      <c r="AA23" s="246"/>
    </row>
    <row r="24" spans="1:27" ht="12" customHeight="1" x14ac:dyDescent="0.2">
      <c r="A24" s="76" t="s">
        <v>85</v>
      </c>
      <c r="B24" s="39"/>
      <c r="C24" s="167" t="s">
        <v>24</v>
      </c>
      <c r="D24" s="168" t="s">
        <v>24</v>
      </c>
      <c r="E24" s="44"/>
      <c r="F24" s="87"/>
      <c r="G24" s="40"/>
      <c r="H24" s="41"/>
      <c r="I24" s="42"/>
      <c r="J24" s="42"/>
      <c r="K24" s="42"/>
      <c r="L24" s="41"/>
      <c r="M24" s="42"/>
      <c r="N24" s="41"/>
      <c r="O24" s="42"/>
      <c r="P24" s="42"/>
      <c r="Q24" s="41"/>
      <c r="R24" s="41"/>
      <c r="S24" s="43"/>
      <c r="T24" s="170" t="s">
        <v>24</v>
      </c>
      <c r="U24" s="51"/>
      <c r="V24" s="102"/>
      <c r="W24" s="51"/>
      <c r="X24" s="45"/>
      <c r="Y24" s="248"/>
      <c r="Z24" s="245"/>
      <c r="AA24" s="246"/>
    </row>
    <row r="25" spans="1:27" ht="12" customHeight="1" x14ac:dyDescent="0.2">
      <c r="A25" s="76" t="s">
        <v>26</v>
      </c>
      <c r="B25" s="39"/>
      <c r="C25" s="97" t="s">
        <v>19</v>
      </c>
      <c r="D25" s="168" t="s">
        <v>24</v>
      </c>
      <c r="E25" s="44" t="s">
        <v>91</v>
      </c>
      <c r="F25" s="87"/>
      <c r="G25" s="40"/>
      <c r="H25" s="41"/>
      <c r="I25" s="42"/>
      <c r="J25" s="42"/>
      <c r="K25" s="42"/>
      <c r="L25" s="41"/>
      <c r="M25" s="42"/>
      <c r="N25" s="41"/>
      <c r="O25" s="42"/>
      <c r="P25" s="42"/>
      <c r="Q25" s="41"/>
      <c r="R25" s="41"/>
      <c r="S25" s="43"/>
      <c r="T25" s="171" t="s">
        <v>24</v>
      </c>
      <c r="U25" s="102"/>
      <c r="V25" s="64"/>
      <c r="W25" s="102"/>
      <c r="X25" s="38"/>
      <c r="Y25" s="249"/>
      <c r="Z25" s="249"/>
      <c r="AA25" s="249"/>
    </row>
    <row r="26" spans="1:27" ht="12" customHeight="1" thickBot="1" x14ac:dyDescent="0.25">
      <c r="A26" s="78" t="s">
        <v>27</v>
      </c>
      <c r="B26" s="79"/>
      <c r="C26" s="98" t="s">
        <v>19</v>
      </c>
      <c r="D26" s="169" t="s">
        <v>24</v>
      </c>
      <c r="E26" s="80" t="s">
        <v>165</v>
      </c>
      <c r="F26" s="88"/>
      <c r="G26" s="81"/>
      <c r="H26" s="82"/>
      <c r="I26" s="83"/>
      <c r="J26" s="83"/>
      <c r="K26" s="83"/>
      <c r="L26" s="82"/>
      <c r="M26" s="83"/>
      <c r="N26" s="82"/>
      <c r="O26" s="83"/>
      <c r="P26" s="83"/>
      <c r="Q26" s="82"/>
      <c r="R26" s="82"/>
      <c r="S26" s="84"/>
      <c r="T26" s="85" t="s">
        <v>19</v>
      </c>
      <c r="U26" s="64"/>
      <c r="V26" s="16"/>
      <c r="W26" s="64"/>
      <c r="X26" s="38"/>
      <c r="Y26" s="249"/>
      <c r="Z26" s="249"/>
      <c r="AA26" s="249"/>
    </row>
    <row r="27" spans="1:27" ht="12" customHeight="1" x14ac:dyDescent="0.2">
      <c r="A27" s="45"/>
      <c r="B27" s="11"/>
      <c r="C27" s="46"/>
      <c r="D27" s="46"/>
      <c r="E27" s="47"/>
      <c r="F27" s="48"/>
      <c r="G27" s="49"/>
      <c r="H27" s="49"/>
      <c r="I27" s="49"/>
      <c r="J27" s="48"/>
      <c r="K27" s="49"/>
      <c r="L27" s="48"/>
      <c r="M27" s="49"/>
      <c r="N27" s="49"/>
      <c r="O27" s="48"/>
      <c r="P27" s="13"/>
      <c r="Q27" s="16"/>
      <c r="R27" s="16"/>
      <c r="S27" s="16"/>
      <c r="T27" s="16"/>
      <c r="U27" s="16"/>
      <c r="V27" s="64"/>
      <c r="W27" s="16"/>
      <c r="X27" s="16"/>
      <c r="Y27" s="246"/>
      <c r="Z27" s="249"/>
      <c r="AA27" s="249"/>
    </row>
    <row r="28" spans="1:27" ht="12" customHeight="1" x14ac:dyDescent="0.2">
      <c r="A28" s="50" t="s">
        <v>28</v>
      </c>
      <c r="B28" s="51" t="s">
        <v>29</v>
      </c>
      <c r="C28" s="443"/>
      <c r="D28" s="60"/>
      <c r="E28" s="61" t="s">
        <v>15</v>
      </c>
      <c r="F28" s="244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4"/>
      <c r="R28" s="64"/>
      <c r="S28" s="64"/>
      <c r="T28" s="64"/>
      <c r="U28" s="64"/>
      <c r="V28" s="64"/>
      <c r="W28" s="64"/>
      <c r="X28" s="65"/>
      <c r="Y28" s="249"/>
      <c r="Z28" s="249"/>
      <c r="AA28" s="249"/>
    </row>
    <row r="29" spans="1:27" ht="12" customHeight="1" x14ac:dyDescent="0.2">
      <c r="A29" s="50"/>
      <c r="B29" s="51" t="s">
        <v>30</v>
      </c>
      <c r="C29" s="443"/>
      <c r="D29" s="60"/>
      <c r="E29" s="45" t="s">
        <v>35</v>
      </c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4"/>
      <c r="R29" s="64"/>
      <c r="S29" s="64"/>
      <c r="T29" s="64"/>
      <c r="U29" s="64"/>
      <c r="V29" s="68"/>
      <c r="W29" s="64"/>
      <c r="X29" s="65"/>
      <c r="Y29" s="249"/>
      <c r="Z29" s="249"/>
      <c r="AA29" s="249"/>
    </row>
    <row r="30" spans="1:27" ht="12" customHeight="1" x14ac:dyDescent="0.2">
      <c r="A30" s="68"/>
      <c r="B30" s="68" t="s">
        <v>31</v>
      </c>
      <c r="C30" s="443"/>
      <c r="D30" s="51"/>
      <c r="E30" s="257" t="s">
        <v>164</v>
      </c>
      <c r="F30" s="244"/>
      <c r="G30" s="69"/>
      <c r="H30" s="69"/>
      <c r="I30" s="68"/>
      <c r="J30" s="69"/>
      <c r="K30" s="69"/>
      <c r="L30" s="69"/>
      <c r="M30" s="69"/>
      <c r="N30" s="69"/>
      <c r="O30" s="69"/>
      <c r="P30" s="69"/>
      <c r="Q30" s="68"/>
      <c r="R30" s="68"/>
      <c r="S30" s="68"/>
      <c r="T30" s="68"/>
      <c r="U30" s="68"/>
      <c r="V30" s="4"/>
      <c r="W30" s="68"/>
      <c r="X30" s="70"/>
      <c r="Y30" s="249"/>
      <c r="Z30" s="249"/>
      <c r="AA30" s="249"/>
    </row>
    <row r="31" spans="1:27" ht="12" customHeight="1" x14ac:dyDescent="0.2">
      <c r="A31" s="52"/>
      <c r="B31" s="1"/>
      <c r="C31" s="1"/>
      <c r="D31" s="6"/>
      <c r="E31" s="3"/>
      <c r="F31" s="3"/>
      <c r="G31" s="3"/>
      <c r="H31" s="3"/>
      <c r="I31" s="1"/>
      <c r="J31" s="3"/>
      <c r="K31" s="3"/>
      <c r="L31" s="3"/>
      <c r="M31" s="3"/>
      <c r="N31" s="3"/>
      <c r="O31" s="3"/>
      <c r="P31" s="3"/>
      <c r="Q31" s="4"/>
      <c r="R31" s="4"/>
      <c r="S31" s="4"/>
      <c r="T31" s="4"/>
      <c r="U31" s="4"/>
      <c r="V31" s="16"/>
      <c r="W31" s="4"/>
      <c r="X31" s="2"/>
      <c r="Y31" s="246"/>
      <c r="Z31" s="246"/>
      <c r="AA31" s="246"/>
    </row>
    <row r="32" spans="1:27" ht="12" customHeight="1" x14ac:dyDescent="0.2">
      <c r="A32" s="53" t="s">
        <v>32</v>
      </c>
      <c r="B32" s="19" t="s">
        <v>12</v>
      </c>
      <c r="C32" s="443"/>
      <c r="D32" s="54"/>
      <c r="E32" s="8" t="s">
        <v>33</v>
      </c>
      <c r="F32" s="8"/>
      <c r="G32" s="13"/>
      <c r="H32" s="13"/>
      <c r="I32" s="8"/>
      <c r="J32" s="13"/>
      <c r="K32" s="13"/>
      <c r="L32" s="13"/>
      <c r="M32" s="13"/>
      <c r="N32" s="13"/>
      <c r="O32" s="13"/>
      <c r="P32" s="13"/>
      <c r="Q32" s="16"/>
      <c r="R32" s="16"/>
      <c r="S32" s="16"/>
      <c r="T32" s="16"/>
      <c r="U32" s="16"/>
      <c r="V32" s="16"/>
      <c r="W32" s="16"/>
      <c r="X32" s="9"/>
      <c r="Y32" s="250"/>
      <c r="Z32" s="250"/>
      <c r="AA32" s="250"/>
    </row>
    <row r="33" spans="1:27" ht="12" customHeight="1" x14ac:dyDescent="0.2">
      <c r="A33" s="8"/>
      <c r="B33" s="19" t="s">
        <v>34</v>
      </c>
      <c r="C33" s="443"/>
      <c r="D33" s="54"/>
      <c r="E33" s="8" t="s">
        <v>33</v>
      </c>
      <c r="F33" s="8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6"/>
      <c r="R33" s="16"/>
      <c r="S33" s="16"/>
      <c r="T33" s="16"/>
      <c r="U33" s="16"/>
      <c r="V33" s="58"/>
      <c r="W33" s="16"/>
      <c r="X33" s="9"/>
      <c r="Y33" s="251"/>
      <c r="Z33" s="251"/>
      <c r="AA33" s="251"/>
    </row>
    <row r="34" spans="1:27" ht="12" customHeight="1" x14ac:dyDescent="0.2">
      <c r="A34" s="52"/>
      <c r="B34" s="56"/>
      <c r="C34" s="55"/>
      <c r="D34" s="52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8"/>
      <c r="R34" s="58"/>
      <c r="S34" s="58"/>
      <c r="T34" s="58"/>
      <c r="U34" s="58"/>
      <c r="V34" s="16"/>
      <c r="W34" s="58"/>
      <c r="X34" s="9"/>
      <c r="Y34" s="243"/>
      <c r="Z34" s="243"/>
      <c r="AA34" s="243"/>
    </row>
    <row r="35" spans="1:27" ht="12" customHeight="1" x14ac:dyDescent="0.2">
      <c r="A35" s="31"/>
      <c r="B35" s="17"/>
      <c r="C35" s="11"/>
      <c r="D35" s="10"/>
      <c r="E35" s="13"/>
      <c r="F35" s="10"/>
      <c r="G35" s="13"/>
      <c r="H35" s="13"/>
      <c r="I35" s="10"/>
      <c r="J35" s="10"/>
      <c r="K35" s="13"/>
      <c r="L35" s="13"/>
      <c r="M35" s="13"/>
      <c r="N35" s="13"/>
      <c r="O35" s="13"/>
      <c r="P35" s="13"/>
      <c r="Q35" s="16"/>
      <c r="R35" s="16"/>
      <c r="S35" s="16"/>
      <c r="T35" s="16"/>
      <c r="U35" s="16"/>
      <c r="V35" s="16"/>
      <c r="W35" s="16"/>
      <c r="X35" s="16"/>
      <c r="Y35" s="250"/>
      <c r="Z35" s="250"/>
      <c r="AA35" s="250"/>
    </row>
    <row r="36" spans="1:27" ht="12" customHeight="1" x14ac:dyDescent="0.2">
      <c r="A36" s="10"/>
      <c r="B36" s="17"/>
      <c r="C36" s="11"/>
      <c r="D36" s="10"/>
      <c r="E36" s="13"/>
      <c r="F36" s="10"/>
      <c r="G36" s="13"/>
      <c r="H36" s="13"/>
      <c r="I36" s="10"/>
      <c r="J36" s="10"/>
      <c r="K36" s="13"/>
      <c r="L36" s="13"/>
      <c r="M36" s="13"/>
      <c r="N36" s="13"/>
      <c r="O36" s="13"/>
      <c r="P36" s="13"/>
      <c r="Q36" s="16"/>
      <c r="R36" s="16"/>
      <c r="S36" s="16"/>
      <c r="T36" s="16"/>
      <c r="U36" s="16"/>
      <c r="V36" s="16"/>
      <c r="W36" s="16"/>
      <c r="X36" s="16"/>
      <c r="Y36" s="243"/>
      <c r="Z36" s="243"/>
      <c r="AA36" s="252"/>
    </row>
    <row r="37" spans="1:27" ht="12" customHeight="1" x14ac:dyDescent="0.2">
      <c r="A37" s="10"/>
      <c r="B37" s="13"/>
      <c r="C37" s="11"/>
      <c r="D37" s="10"/>
      <c r="E37" s="13"/>
      <c r="F37" s="10"/>
      <c r="G37" s="13"/>
      <c r="H37" s="13"/>
      <c r="I37" s="10"/>
      <c r="J37" s="10"/>
      <c r="K37" s="13"/>
      <c r="L37" s="13"/>
      <c r="M37" s="13"/>
      <c r="N37" s="13"/>
      <c r="O37" s="13"/>
      <c r="P37" s="13"/>
      <c r="Q37" s="16"/>
      <c r="R37" s="16"/>
      <c r="S37" s="16"/>
      <c r="T37" s="16"/>
      <c r="U37" s="16"/>
      <c r="V37" s="16"/>
      <c r="W37" s="16"/>
      <c r="X37" s="16"/>
    </row>
    <row r="38" spans="1:27" ht="12" customHeight="1" x14ac:dyDescent="0.2">
      <c r="A38" s="31"/>
      <c r="B38" s="25"/>
      <c r="C38" s="11"/>
      <c r="D38" s="10"/>
      <c r="E38" s="13"/>
      <c r="F38" s="10"/>
      <c r="G38" s="13"/>
      <c r="H38" s="13"/>
      <c r="I38" s="10"/>
      <c r="J38" s="10"/>
      <c r="K38" s="13"/>
      <c r="L38" s="13"/>
      <c r="M38" s="13"/>
      <c r="N38" s="13"/>
      <c r="O38" s="13"/>
      <c r="P38" s="13"/>
      <c r="Q38" s="16"/>
      <c r="R38" s="16"/>
      <c r="S38" s="16"/>
      <c r="T38" s="16"/>
      <c r="U38" s="16"/>
      <c r="V38" s="16"/>
      <c r="W38" s="16"/>
      <c r="X38" s="16"/>
    </row>
    <row r="39" spans="1:27" ht="12" customHeight="1" x14ac:dyDescent="0.2">
      <c r="A39" s="31"/>
      <c r="B39" s="25"/>
      <c r="C39" s="11"/>
      <c r="D39" s="10"/>
      <c r="E39" s="13"/>
      <c r="F39" s="10"/>
      <c r="G39" s="13"/>
      <c r="H39" s="13"/>
      <c r="I39" s="10"/>
      <c r="J39" s="10"/>
      <c r="K39" s="13"/>
      <c r="L39" s="13"/>
      <c r="M39" s="13"/>
      <c r="N39" s="13"/>
      <c r="O39" s="13"/>
      <c r="P39" s="13"/>
      <c r="Q39" s="16"/>
      <c r="R39" s="16"/>
      <c r="S39" s="16"/>
      <c r="T39" s="16"/>
      <c r="U39" s="16"/>
      <c r="V39" s="16"/>
      <c r="W39" s="16"/>
      <c r="X39" s="16"/>
    </row>
    <row r="40" spans="1:27" ht="12" customHeight="1" x14ac:dyDescent="0.2">
      <c r="A40" s="19"/>
      <c r="B40" s="20"/>
      <c r="C40" s="21"/>
      <c r="D40" s="8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6"/>
      <c r="R40" s="16"/>
      <c r="S40" s="16"/>
      <c r="T40" s="16"/>
      <c r="U40" s="16"/>
      <c r="W40" s="16"/>
      <c r="X40" s="9"/>
    </row>
    <row r="41" spans="1:27" ht="12" customHeight="1" x14ac:dyDescent="0.2"/>
    <row r="42" spans="1:27" ht="12" customHeight="1" x14ac:dyDescent="0.2"/>
    <row r="43" spans="1:27" ht="12" customHeight="1" x14ac:dyDescent="0.2"/>
    <row r="44" spans="1:27" ht="12" customHeight="1" x14ac:dyDescent="0.2"/>
    <row r="45" spans="1:27" ht="12" customHeight="1" x14ac:dyDescent="0.2"/>
    <row r="46" spans="1:27" ht="12" customHeight="1" x14ac:dyDescent="0.2"/>
    <row r="47" spans="1:27" ht="12" customHeight="1" x14ac:dyDescent="0.2"/>
    <row r="48" spans="1:2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224" spans="1:22" s="256" customFormat="1" x14ac:dyDescent="0.2">
      <c r="A224" s="244"/>
      <c r="B224" s="244"/>
      <c r="C224" s="244"/>
      <c r="D224" s="244"/>
      <c r="E224" s="244"/>
      <c r="F224" s="253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5"/>
      <c r="T224" s="244"/>
      <c r="U224" s="244"/>
      <c r="V224" s="244"/>
    </row>
    <row r="225" spans="1:22" s="256" customFormat="1" x14ac:dyDescent="0.2">
      <c r="A225" s="244"/>
      <c r="B225" s="244"/>
      <c r="C225" s="244"/>
      <c r="D225" s="244"/>
      <c r="E225" s="244"/>
      <c r="F225" s="253"/>
      <c r="G225" s="254"/>
      <c r="H225" s="254"/>
      <c r="I225" s="254"/>
      <c r="J225" s="254"/>
      <c r="K225" s="254"/>
      <c r="L225" s="254"/>
      <c r="M225" s="254"/>
      <c r="N225" s="254"/>
      <c r="O225" s="254"/>
      <c r="P225" s="254"/>
      <c r="Q225" s="254"/>
      <c r="R225" s="254"/>
      <c r="S225" s="255"/>
      <c r="T225" s="244"/>
      <c r="U225" s="244"/>
      <c r="V225" s="244"/>
    </row>
    <row r="229" spans="1:22" s="256" customFormat="1" x14ac:dyDescent="0.2">
      <c r="A229" s="244"/>
      <c r="B229" s="244"/>
      <c r="C229" s="244"/>
      <c r="D229" s="244"/>
      <c r="E229" s="244"/>
      <c r="F229" s="253"/>
      <c r="G229" s="254"/>
      <c r="H229" s="254"/>
      <c r="I229" s="254"/>
      <c r="J229" s="254"/>
      <c r="K229" s="254"/>
      <c r="L229" s="254"/>
      <c r="M229" s="254"/>
      <c r="N229" s="254"/>
      <c r="O229" s="254"/>
      <c r="P229" s="254"/>
      <c r="Q229" s="254"/>
      <c r="R229" s="254"/>
      <c r="S229" s="255"/>
      <c r="T229" s="244"/>
      <c r="U229" s="244"/>
      <c r="V229" s="244"/>
    </row>
  </sheetData>
  <mergeCells count="19">
    <mergeCell ref="AB13:AC13"/>
    <mergeCell ref="A13:E13"/>
    <mergeCell ref="D5:E5"/>
    <mergeCell ref="D6:E6"/>
    <mergeCell ref="D8:E8"/>
    <mergeCell ref="D11:E11"/>
    <mergeCell ref="Z13:AA13"/>
    <mergeCell ref="V1:V2"/>
    <mergeCell ref="W1:W2"/>
    <mergeCell ref="X1:Y2"/>
    <mergeCell ref="Z1:Z2"/>
    <mergeCell ref="D3:E3"/>
    <mergeCell ref="G1:R2"/>
    <mergeCell ref="S1:U1"/>
    <mergeCell ref="D4:E4"/>
    <mergeCell ref="A1:A2"/>
    <mergeCell ref="B1:C2"/>
    <mergeCell ref="D1:E2"/>
    <mergeCell ref="F1:F2"/>
  </mergeCells>
  <pageMargins left="0.74803149606299213" right="0.19685039370078741" top="1.1023622047244095" bottom="0.39370078740157483" header="0.51181102362204722" footer="0.31496062992125984"/>
  <pageSetup paperSize="9" orientation="landscape" r:id="rId1"/>
  <headerFooter alignWithMargins="0">
    <oddHeader>&amp;L&amp;"Arial CE,Tučné"Chrudimská nemocnice&amp;R&amp;"Arial CE,Tučné"Příloha 1 Servisní smlouvy
&amp;"Arial CE,Obyčejné"strana 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227"/>
  <sheetViews>
    <sheetView zoomScale="130" zoomScaleNormal="130" workbookViewId="0">
      <selection activeCell="Y24" sqref="Y24"/>
    </sheetView>
  </sheetViews>
  <sheetFormatPr defaultColWidth="7.85546875" defaultRowHeight="12" x14ac:dyDescent="0.2"/>
  <cols>
    <col min="1" max="1" width="18.140625" style="244" customWidth="1"/>
    <col min="2" max="2" width="14.28515625" style="244" customWidth="1"/>
    <col min="3" max="3" width="8.28515625" style="244" customWidth="1"/>
    <col min="4" max="4" width="6.7109375" style="244" customWidth="1"/>
    <col min="5" max="5" width="10" style="244" customWidth="1"/>
    <col min="6" max="6" width="7.5703125" style="253" customWidth="1"/>
    <col min="7" max="18" width="2.28515625" style="254" customWidth="1"/>
    <col min="19" max="19" width="6.7109375" style="255" customWidth="1"/>
    <col min="20" max="23" width="6.7109375" style="244" customWidth="1"/>
    <col min="24" max="25" width="8.7109375" style="244" customWidth="1"/>
    <col min="26" max="26" width="6.7109375" style="244" customWidth="1"/>
    <col min="27" max="16384" width="7.85546875" style="244"/>
  </cols>
  <sheetData>
    <row r="1" spans="1:36" s="194" customFormat="1" ht="15.75" customHeight="1" x14ac:dyDescent="0.2">
      <c r="A1" s="507" t="s">
        <v>143</v>
      </c>
      <c r="B1" s="509" t="s">
        <v>180</v>
      </c>
      <c r="C1" s="510"/>
      <c r="D1" s="509" t="s">
        <v>54</v>
      </c>
      <c r="E1" s="510"/>
      <c r="F1" s="513" t="s">
        <v>39</v>
      </c>
      <c r="G1" s="526" t="s">
        <v>40</v>
      </c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8"/>
      <c r="S1" s="532" t="s">
        <v>144</v>
      </c>
      <c r="T1" s="533"/>
      <c r="U1" s="534"/>
      <c r="V1" s="515" t="s">
        <v>41</v>
      </c>
      <c r="W1" s="517" t="s">
        <v>49</v>
      </c>
      <c r="X1" s="519" t="s">
        <v>145</v>
      </c>
      <c r="Y1" s="520"/>
      <c r="Z1" s="545" t="s">
        <v>43</v>
      </c>
    </row>
    <row r="2" spans="1:36" s="194" customFormat="1" ht="30.75" customHeight="1" thickBot="1" x14ac:dyDescent="0.25">
      <c r="A2" s="508"/>
      <c r="B2" s="511"/>
      <c r="C2" s="512"/>
      <c r="D2" s="511"/>
      <c r="E2" s="512"/>
      <c r="F2" s="514"/>
      <c r="G2" s="529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1"/>
      <c r="S2" s="195" t="s">
        <v>17</v>
      </c>
      <c r="T2" s="196" t="s">
        <v>18</v>
      </c>
      <c r="U2" s="197" t="s">
        <v>16</v>
      </c>
      <c r="V2" s="516"/>
      <c r="W2" s="518"/>
      <c r="X2" s="521"/>
      <c r="Y2" s="522"/>
      <c r="Z2" s="546"/>
    </row>
    <row r="3" spans="1:36" s="212" customFormat="1" ht="12" customHeight="1" thickBot="1" x14ac:dyDescent="0.25">
      <c r="A3" s="263" t="s">
        <v>146</v>
      </c>
      <c r="B3" s="199"/>
      <c r="C3" s="199"/>
      <c r="D3" s="525"/>
      <c r="E3" s="525"/>
      <c r="F3" s="200"/>
      <c r="G3" s="201" t="s">
        <v>0</v>
      </c>
      <c r="H3" s="202" t="s">
        <v>1</v>
      </c>
      <c r="I3" s="202" t="s">
        <v>2</v>
      </c>
      <c r="J3" s="202" t="s">
        <v>3</v>
      </c>
      <c r="K3" s="202" t="s">
        <v>4</v>
      </c>
      <c r="L3" s="202" t="s">
        <v>5</v>
      </c>
      <c r="M3" s="202" t="s">
        <v>6</v>
      </c>
      <c r="N3" s="202" t="s">
        <v>7</v>
      </c>
      <c r="O3" s="202" t="s">
        <v>8</v>
      </c>
      <c r="P3" s="202" t="s">
        <v>9</v>
      </c>
      <c r="Q3" s="202" t="s">
        <v>10</v>
      </c>
      <c r="R3" s="203" t="s">
        <v>37</v>
      </c>
      <c r="S3" s="204" t="s">
        <v>11</v>
      </c>
      <c r="T3" s="205" t="s">
        <v>11</v>
      </c>
      <c r="U3" s="206" t="s">
        <v>11</v>
      </c>
      <c r="V3" s="207" t="s">
        <v>44</v>
      </c>
      <c r="W3" s="208" t="s">
        <v>44</v>
      </c>
      <c r="X3" s="209" t="s">
        <v>44</v>
      </c>
      <c r="Y3" s="210" t="s">
        <v>45</v>
      </c>
      <c r="Z3" s="211" t="s">
        <v>147</v>
      </c>
    </row>
    <row r="4" spans="1:36" s="215" customFormat="1" ht="12" customHeight="1" thickTop="1" x14ac:dyDescent="0.2">
      <c r="A4" s="369" t="s">
        <v>148</v>
      </c>
      <c r="B4" s="213" t="s">
        <v>149</v>
      </c>
      <c r="C4" s="267"/>
      <c r="D4" s="505" t="s">
        <v>167</v>
      </c>
      <c r="E4" s="506"/>
      <c r="F4" s="265" t="s">
        <v>174</v>
      </c>
      <c r="G4" s="447"/>
      <c r="H4" s="448"/>
      <c r="I4" s="448"/>
      <c r="J4" s="448"/>
      <c r="K4" s="448"/>
      <c r="L4" s="448"/>
      <c r="M4" s="448"/>
      <c r="N4" s="448"/>
      <c r="O4" s="448"/>
      <c r="P4" s="448"/>
      <c r="Q4" s="448"/>
      <c r="R4" s="449"/>
      <c r="S4" s="359"/>
      <c r="T4" s="360"/>
      <c r="U4" s="361"/>
      <c r="V4" s="362"/>
      <c r="W4" s="363"/>
      <c r="X4" s="352">
        <f>2*S4+T4+U4+V4+W4</f>
        <v>0</v>
      </c>
      <c r="Y4" s="353">
        <f>X4/12</f>
        <v>0</v>
      </c>
      <c r="Z4" s="384"/>
    </row>
    <row r="5" spans="1:36" s="215" customFormat="1" ht="12" customHeight="1" x14ac:dyDescent="0.2">
      <c r="A5" s="370" t="s">
        <v>148</v>
      </c>
      <c r="B5" s="219" t="s">
        <v>149</v>
      </c>
      <c r="C5" s="268"/>
      <c r="D5" s="539" t="s">
        <v>167</v>
      </c>
      <c r="E5" s="540"/>
      <c r="F5" s="266" t="s">
        <v>175</v>
      </c>
      <c r="G5" s="450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2"/>
      <c r="S5" s="359"/>
      <c r="T5" s="360"/>
      <c r="U5" s="361"/>
      <c r="V5" s="362"/>
      <c r="W5" s="363"/>
      <c r="X5" s="354">
        <f>2*S5+T5+U5+V5+W5</f>
        <v>0</v>
      </c>
      <c r="Y5" s="355">
        <f>X5/12</f>
        <v>0</v>
      </c>
      <c r="Z5" s="384"/>
    </row>
    <row r="6" spans="1:36" s="215" customFormat="1" ht="12" customHeight="1" x14ac:dyDescent="0.2">
      <c r="A6" s="370" t="s">
        <v>148</v>
      </c>
      <c r="B6" s="219" t="s">
        <v>234</v>
      </c>
      <c r="C6" s="268"/>
      <c r="D6" s="539" t="s">
        <v>168</v>
      </c>
      <c r="E6" s="540"/>
      <c r="F6" s="266">
        <v>5181125</v>
      </c>
      <c r="G6" s="450"/>
      <c r="H6" s="451"/>
      <c r="I6" s="451"/>
      <c r="J6" s="451"/>
      <c r="K6" s="451"/>
      <c r="L6" s="451"/>
      <c r="M6" s="451"/>
      <c r="N6" s="451"/>
      <c r="O6" s="451"/>
      <c r="P6" s="451"/>
      <c r="Q6" s="451"/>
      <c r="R6" s="452"/>
      <c r="S6" s="359"/>
      <c r="T6" s="360"/>
      <c r="U6" s="361"/>
      <c r="V6" s="362"/>
      <c r="W6" s="363"/>
      <c r="X6" s="354">
        <f t="shared" ref="X6:X8" si="0">2*S6+T6+U6+V6+W6</f>
        <v>0</v>
      </c>
      <c r="Y6" s="355">
        <f t="shared" ref="Y6:Y8" si="1">X6/12</f>
        <v>0</v>
      </c>
      <c r="Z6" s="384"/>
    </row>
    <row r="7" spans="1:36" s="215" customFormat="1" ht="12" customHeight="1" x14ac:dyDescent="0.2">
      <c r="A7" s="371" t="s">
        <v>169</v>
      </c>
      <c r="B7" s="219" t="s">
        <v>155</v>
      </c>
      <c r="C7" s="268"/>
      <c r="D7" s="541" t="s">
        <v>94</v>
      </c>
      <c r="E7" s="542"/>
      <c r="F7" s="266" t="s">
        <v>177</v>
      </c>
      <c r="G7" s="453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5"/>
      <c r="S7" s="438"/>
      <c r="T7" s="439"/>
      <c r="U7" s="364"/>
      <c r="V7" s="440"/>
      <c r="W7" s="372"/>
      <c r="X7" s="354">
        <f t="shared" si="0"/>
        <v>0</v>
      </c>
      <c r="Y7" s="355">
        <f t="shared" si="1"/>
        <v>0</v>
      </c>
      <c r="Z7" s="382"/>
    </row>
    <row r="8" spans="1:36" s="215" customFormat="1" ht="12" customHeight="1" x14ac:dyDescent="0.2">
      <c r="A8" s="370" t="s">
        <v>170</v>
      </c>
      <c r="B8" s="219" t="s">
        <v>155</v>
      </c>
      <c r="C8" s="269"/>
      <c r="D8" s="217" t="s">
        <v>176</v>
      </c>
      <c r="E8" s="218"/>
      <c r="F8" s="220" t="s">
        <v>178</v>
      </c>
      <c r="G8" s="453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5"/>
      <c r="S8" s="438"/>
      <c r="T8" s="439"/>
      <c r="U8" s="364"/>
      <c r="V8" s="362"/>
      <c r="W8" s="363"/>
      <c r="X8" s="354">
        <f t="shared" si="0"/>
        <v>0</v>
      </c>
      <c r="Y8" s="355">
        <f t="shared" si="1"/>
        <v>0</v>
      </c>
      <c r="Z8" s="382"/>
    </row>
    <row r="9" spans="1:36" s="215" customFormat="1" ht="12" customHeight="1" thickBot="1" x14ac:dyDescent="0.25">
      <c r="A9" s="351" t="s">
        <v>171</v>
      </c>
      <c r="B9" s="222" t="s">
        <v>149</v>
      </c>
      <c r="C9" s="270"/>
      <c r="D9" s="543" t="s">
        <v>161</v>
      </c>
      <c r="E9" s="544"/>
      <c r="F9" s="223" t="s">
        <v>179</v>
      </c>
      <c r="G9" s="456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8"/>
      <c r="S9" s="441"/>
      <c r="T9" s="442"/>
      <c r="U9" s="366"/>
      <c r="V9" s="365"/>
      <c r="W9" s="367"/>
      <c r="X9" s="356">
        <f>2*S9+T9+U9+V9+W9+W9</f>
        <v>0</v>
      </c>
      <c r="Y9" s="357">
        <f>X9/12</f>
        <v>0</v>
      </c>
      <c r="Z9" s="385"/>
    </row>
    <row r="10" spans="1:36" s="215" customFormat="1" ht="12" customHeight="1" x14ac:dyDescent="0.2">
      <c r="F10" s="224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T10" s="226"/>
      <c r="U10" s="227"/>
      <c r="V10" s="228"/>
      <c r="W10" s="227"/>
      <c r="X10" s="368"/>
      <c r="Y10" s="368"/>
      <c r="Z10" s="227"/>
    </row>
    <row r="11" spans="1:36" s="215" customFormat="1" ht="12" customHeight="1" x14ac:dyDescent="0.2">
      <c r="A11" s="536"/>
      <c r="B11" s="537"/>
      <c r="C11" s="537"/>
      <c r="D11" s="537"/>
      <c r="E11" s="538"/>
      <c r="F11" s="224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W11" s="229" t="s">
        <v>163</v>
      </c>
      <c r="X11" s="358">
        <f>SUM(X4:X9)</f>
        <v>0</v>
      </c>
      <c r="Y11" s="358">
        <f>SUM(Y4:Y9)</f>
        <v>0</v>
      </c>
      <c r="Z11" s="535"/>
      <c r="AA11" s="535"/>
      <c r="AB11" s="535"/>
      <c r="AC11" s="535"/>
    </row>
    <row r="12" spans="1:36" s="215" customFormat="1" ht="12" customHeight="1" x14ac:dyDescent="0.2">
      <c r="F12" s="230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Y12" s="232"/>
      <c r="Z12" s="232"/>
      <c r="AA12" s="232"/>
      <c r="AB12" s="232"/>
      <c r="AC12" s="232"/>
      <c r="AD12" s="232"/>
      <c r="AE12" s="233"/>
      <c r="AF12" s="233"/>
      <c r="AG12" s="234"/>
      <c r="AH12" s="235"/>
      <c r="AI12" s="235"/>
      <c r="AJ12" s="235"/>
    </row>
    <row r="13" spans="1:36" ht="12" customHeight="1" thickBot="1" x14ac:dyDescent="0.25">
      <c r="A13" s="236"/>
      <c r="B13" s="237"/>
      <c r="C13" s="237"/>
      <c r="D13" s="238"/>
      <c r="E13" s="238"/>
      <c r="F13" s="239"/>
      <c r="G13" s="240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41"/>
      <c r="T13" s="242"/>
      <c r="U13" s="241"/>
      <c r="V13" s="243"/>
      <c r="W13" s="243"/>
      <c r="X13" s="243"/>
      <c r="Y13" s="243"/>
      <c r="Z13" s="243"/>
      <c r="AA13" s="243"/>
    </row>
    <row r="14" spans="1:36" ht="12" customHeight="1" x14ac:dyDescent="0.2">
      <c r="A14" s="173" t="s">
        <v>20</v>
      </c>
      <c r="B14" s="174"/>
      <c r="C14" s="175" t="s">
        <v>21</v>
      </c>
      <c r="D14" s="176" t="s">
        <v>48</v>
      </c>
      <c r="E14" s="177" t="s">
        <v>22</v>
      </c>
      <c r="F14" s="178"/>
      <c r="G14" s="179"/>
      <c r="H14" s="180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2"/>
      <c r="T14" s="183" t="s">
        <v>23</v>
      </c>
      <c r="U14" s="72"/>
      <c r="V14" s="341" t="s">
        <v>193</v>
      </c>
      <c r="W14" s="10"/>
      <c r="X14" s="10"/>
      <c r="Y14" s="10"/>
      <c r="Z14" s="33"/>
      <c r="AA14" s="246"/>
    </row>
    <row r="15" spans="1:36" ht="12" customHeight="1" x14ac:dyDescent="0.2">
      <c r="A15" s="163" t="s">
        <v>92</v>
      </c>
      <c r="B15" s="157"/>
      <c r="C15" s="264" t="s">
        <v>24</v>
      </c>
      <c r="D15" s="264" t="s">
        <v>24</v>
      </c>
      <c r="E15" s="165" t="s">
        <v>172</v>
      </c>
      <c r="F15" s="158"/>
      <c r="G15" s="159"/>
      <c r="H15" s="160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2"/>
      <c r="T15" s="184" t="s">
        <v>24</v>
      </c>
      <c r="U15" s="72"/>
      <c r="V15" s="337"/>
      <c r="W15" s="10" t="s">
        <v>194</v>
      </c>
      <c r="X15" s="10"/>
      <c r="Y15" s="10"/>
      <c r="Z15" s="33"/>
      <c r="AA15" s="246"/>
    </row>
    <row r="16" spans="1:36" ht="12" customHeight="1" x14ac:dyDescent="0.2">
      <c r="A16" s="76" t="s">
        <v>76</v>
      </c>
      <c r="B16" s="39"/>
      <c r="C16" s="97" t="s">
        <v>19</v>
      </c>
      <c r="D16" s="99" t="s">
        <v>19</v>
      </c>
      <c r="E16" s="44" t="s">
        <v>25</v>
      </c>
      <c r="F16" s="87"/>
      <c r="G16" s="40"/>
      <c r="H16" s="41"/>
      <c r="I16" s="42"/>
      <c r="J16" s="42"/>
      <c r="K16" s="42"/>
      <c r="L16" s="41"/>
      <c r="M16" s="42"/>
      <c r="N16" s="41"/>
      <c r="O16" s="42"/>
      <c r="P16" s="42"/>
      <c r="Q16" s="41"/>
      <c r="R16" s="41"/>
      <c r="S16" s="43"/>
      <c r="T16" s="77" t="s">
        <v>19</v>
      </c>
      <c r="U16" s="51"/>
      <c r="V16" s="338"/>
      <c r="W16" s="45" t="s">
        <v>191</v>
      </c>
      <c r="X16" s="10"/>
      <c r="Y16" s="10"/>
      <c r="Z16" s="10"/>
      <c r="AA16" s="246"/>
    </row>
    <row r="17" spans="1:27" ht="12" customHeight="1" x14ac:dyDescent="0.2">
      <c r="A17" s="76" t="s">
        <v>77</v>
      </c>
      <c r="B17" s="39"/>
      <c r="C17" s="97" t="s">
        <v>19</v>
      </c>
      <c r="D17" s="99" t="s">
        <v>19</v>
      </c>
      <c r="E17" s="44" t="s">
        <v>25</v>
      </c>
      <c r="F17" s="87"/>
      <c r="G17" s="40"/>
      <c r="H17" s="41"/>
      <c r="I17" s="42"/>
      <c r="J17" s="42"/>
      <c r="K17" s="42"/>
      <c r="L17" s="41"/>
      <c r="M17" s="42"/>
      <c r="N17" s="41"/>
      <c r="O17" s="42"/>
      <c r="P17" s="42"/>
      <c r="Q17" s="41"/>
      <c r="R17" s="41"/>
      <c r="S17" s="43"/>
      <c r="T17" s="77" t="s">
        <v>19</v>
      </c>
      <c r="U17" s="51"/>
      <c r="V17" s="278"/>
      <c r="W17" s="10" t="s">
        <v>197</v>
      </c>
      <c r="X17" s="14"/>
      <c r="Y17" s="10"/>
      <c r="Z17" s="10"/>
      <c r="AA17" s="246"/>
    </row>
    <row r="18" spans="1:27" ht="12" customHeight="1" x14ac:dyDescent="0.2">
      <c r="A18" s="76" t="s">
        <v>78</v>
      </c>
      <c r="B18" s="39"/>
      <c r="C18" s="97" t="s">
        <v>19</v>
      </c>
      <c r="D18" s="99" t="s">
        <v>19</v>
      </c>
      <c r="E18" s="44" t="s">
        <v>25</v>
      </c>
      <c r="F18" s="87"/>
      <c r="G18" s="40"/>
      <c r="H18" s="41"/>
      <c r="I18" s="42"/>
      <c r="J18" s="42"/>
      <c r="K18" s="42"/>
      <c r="L18" s="41"/>
      <c r="M18" s="42"/>
      <c r="N18" s="41"/>
      <c r="O18" s="42"/>
      <c r="P18" s="42"/>
      <c r="Q18" s="41"/>
      <c r="R18" s="41"/>
      <c r="S18" s="43"/>
      <c r="T18" s="77" t="s">
        <v>19</v>
      </c>
      <c r="U18" s="51"/>
      <c r="V18" s="340"/>
      <c r="W18" s="10" t="s">
        <v>195</v>
      </c>
      <c r="X18" s="14"/>
      <c r="Y18" s="10"/>
      <c r="Z18" s="10"/>
      <c r="AA18" s="246"/>
    </row>
    <row r="19" spans="1:27" ht="12" customHeight="1" x14ac:dyDescent="0.2">
      <c r="A19" s="76" t="s">
        <v>51</v>
      </c>
      <c r="B19" s="39"/>
      <c r="C19" s="167" t="s">
        <v>24</v>
      </c>
      <c r="D19" s="168" t="s">
        <v>24</v>
      </c>
      <c r="E19" s="44" t="s">
        <v>142</v>
      </c>
      <c r="F19" s="87"/>
      <c r="G19" s="40"/>
      <c r="H19" s="41"/>
      <c r="I19" s="42"/>
      <c r="J19" s="42"/>
      <c r="K19" s="42"/>
      <c r="L19" s="41"/>
      <c r="M19" s="42"/>
      <c r="N19" s="41"/>
      <c r="O19" s="42"/>
      <c r="P19" s="42"/>
      <c r="Q19" s="41"/>
      <c r="R19" s="41"/>
      <c r="S19" s="43"/>
      <c r="T19" s="170" t="s">
        <v>24</v>
      </c>
      <c r="U19" s="51"/>
      <c r="V19" s="51"/>
      <c r="W19" s="51"/>
      <c r="X19" s="45"/>
      <c r="Y19" s="247"/>
      <c r="Z19" s="245"/>
      <c r="AA19" s="246"/>
    </row>
    <row r="20" spans="1:27" ht="12" customHeight="1" x14ac:dyDescent="0.2">
      <c r="A20" s="155" t="s">
        <v>42</v>
      </c>
      <c r="B20" s="39"/>
      <c r="C20" s="97" t="s">
        <v>19</v>
      </c>
      <c r="D20" s="99" t="s">
        <v>19</v>
      </c>
      <c r="E20" s="44" t="s">
        <v>52</v>
      </c>
      <c r="F20" s="87"/>
      <c r="G20" s="40"/>
      <c r="H20" s="41"/>
      <c r="I20" s="42"/>
      <c r="J20" s="42"/>
      <c r="K20" s="42"/>
      <c r="L20" s="41"/>
      <c r="M20" s="42"/>
      <c r="N20" s="41"/>
      <c r="O20" s="42"/>
      <c r="P20" s="42"/>
      <c r="Q20" s="41"/>
      <c r="R20" s="41"/>
      <c r="S20" s="43"/>
      <c r="T20" s="77" t="s">
        <v>19</v>
      </c>
      <c r="U20" s="51"/>
      <c r="V20" s="51"/>
      <c r="W20" s="51"/>
      <c r="X20" s="45"/>
      <c r="Y20" s="239"/>
      <c r="Z20" s="245"/>
      <c r="AA20" s="246"/>
    </row>
    <row r="21" spans="1:27" ht="12" customHeight="1" x14ac:dyDescent="0.2">
      <c r="A21" s="76" t="s">
        <v>53</v>
      </c>
      <c r="B21" s="39"/>
      <c r="C21" s="97" t="s">
        <v>19</v>
      </c>
      <c r="D21" s="99" t="s">
        <v>19</v>
      </c>
      <c r="E21" s="44" t="s">
        <v>173</v>
      </c>
      <c r="F21" s="87"/>
      <c r="G21" s="40"/>
      <c r="H21" s="41"/>
      <c r="I21" s="42"/>
      <c r="J21" s="42"/>
      <c r="K21" s="42"/>
      <c r="L21" s="41"/>
      <c r="M21" s="42"/>
      <c r="N21" s="41"/>
      <c r="O21" s="42"/>
      <c r="P21" s="42"/>
      <c r="Q21" s="41"/>
      <c r="R21" s="41"/>
      <c r="S21" s="43"/>
      <c r="T21" s="77" t="s">
        <v>19</v>
      </c>
      <c r="U21" s="51"/>
      <c r="V21" s="51"/>
      <c r="W21" s="51"/>
      <c r="X21" s="45"/>
      <c r="Y21" s="248"/>
      <c r="Z21" s="245"/>
      <c r="AA21" s="246"/>
    </row>
    <row r="22" spans="1:27" ht="12" customHeight="1" x14ac:dyDescent="0.2">
      <c r="A22" s="76" t="s">
        <v>85</v>
      </c>
      <c r="B22" s="39"/>
      <c r="C22" s="167" t="s">
        <v>24</v>
      </c>
      <c r="D22" s="168" t="s">
        <v>24</v>
      </c>
      <c r="E22" s="44"/>
      <c r="F22" s="87"/>
      <c r="G22" s="40"/>
      <c r="H22" s="41"/>
      <c r="I22" s="42"/>
      <c r="J22" s="42"/>
      <c r="K22" s="42"/>
      <c r="L22" s="41"/>
      <c r="M22" s="42"/>
      <c r="N22" s="41"/>
      <c r="O22" s="42"/>
      <c r="P22" s="42"/>
      <c r="Q22" s="41"/>
      <c r="R22" s="41"/>
      <c r="S22" s="43"/>
      <c r="T22" s="170" t="s">
        <v>24</v>
      </c>
      <c r="U22" s="51"/>
      <c r="V22" s="102"/>
      <c r="W22" s="102"/>
      <c r="X22" s="38"/>
      <c r="Y22" s="249"/>
      <c r="Z22" s="249"/>
      <c r="AA22" s="249"/>
    </row>
    <row r="23" spans="1:27" ht="12" customHeight="1" x14ac:dyDescent="0.2">
      <c r="A23" s="76" t="s">
        <v>26</v>
      </c>
      <c r="B23" s="39"/>
      <c r="C23" s="97" t="s">
        <v>19</v>
      </c>
      <c r="D23" s="168" t="s">
        <v>24</v>
      </c>
      <c r="E23" s="44" t="s">
        <v>91</v>
      </c>
      <c r="F23" s="87"/>
      <c r="G23" s="40"/>
      <c r="H23" s="41"/>
      <c r="I23" s="42"/>
      <c r="J23" s="42"/>
      <c r="K23" s="42"/>
      <c r="L23" s="41"/>
      <c r="M23" s="42"/>
      <c r="N23" s="41"/>
      <c r="O23" s="42"/>
      <c r="P23" s="42"/>
      <c r="Q23" s="41"/>
      <c r="R23" s="41"/>
      <c r="S23" s="43"/>
      <c r="T23" s="171" t="s">
        <v>24</v>
      </c>
      <c r="U23" s="102"/>
      <c r="V23" s="64"/>
      <c r="W23" s="64"/>
      <c r="X23" s="38"/>
      <c r="Y23" s="249"/>
      <c r="Z23" s="249"/>
      <c r="AA23" s="249"/>
    </row>
    <row r="24" spans="1:27" ht="12" customHeight="1" thickBot="1" x14ac:dyDescent="0.25">
      <c r="A24" s="78" t="s">
        <v>27</v>
      </c>
      <c r="B24" s="79"/>
      <c r="C24" s="98" t="s">
        <v>19</v>
      </c>
      <c r="D24" s="169" t="s">
        <v>24</v>
      </c>
      <c r="E24" s="80" t="s">
        <v>165</v>
      </c>
      <c r="F24" s="88"/>
      <c r="G24" s="81"/>
      <c r="H24" s="82"/>
      <c r="I24" s="83"/>
      <c r="J24" s="83"/>
      <c r="K24" s="83"/>
      <c r="L24" s="82"/>
      <c r="M24" s="83"/>
      <c r="N24" s="82"/>
      <c r="O24" s="83"/>
      <c r="P24" s="83"/>
      <c r="Q24" s="82"/>
      <c r="R24" s="82"/>
      <c r="S24" s="84"/>
      <c r="T24" s="85" t="s">
        <v>19</v>
      </c>
      <c r="U24" s="64"/>
      <c r="V24" s="16"/>
      <c r="W24" s="16"/>
      <c r="X24" s="16"/>
      <c r="Y24" s="249"/>
      <c r="Z24" s="249"/>
      <c r="AA24" s="249"/>
    </row>
    <row r="25" spans="1:27" ht="12" customHeight="1" x14ac:dyDescent="0.2">
      <c r="A25" s="45"/>
      <c r="B25" s="11"/>
      <c r="C25" s="46"/>
      <c r="D25" s="46"/>
      <c r="E25" s="47"/>
      <c r="F25" s="48"/>
      <c r="G25" s="49"/>
      <c r="H25" s="49"/>
      <c r="I25" s="49"/>
      <c r="J25" s="48"/>
      <c r="K25" s="49"/>
      <c r="L25" s="48"/>
      <c r="M25" s="49"/>
      <c r="N25" s="49"/>
      <c r="O25" s="48"/>
      <c r="P25" s="13"/>
      <c r="Q25" s="16"/>
      <c r="R25" s="16"/>
      <c r="S25" s="16"/>
      <c r="T25" s="16"/>
      <c r="U25" s="16"/>
      <c r="V25" s="389"/>
      <c r="W25" s="64"/>
      <c r="X25" s="65"/>
      <c r="Y25" s="249"/>
      <c r="Z25" s="249"/>
      <c r="AA25" s="249"/>
    </row>
    <row r="26" spans="1:27" ht="12" customHeight="1" x14ac:dyDescent="0.2">
      <c r="A26" s="50" t="s">
        <v>28</v>
      </c>
      <c r="B26" s="51" t="s">
        <v>29</v>
      </c>
      <c r="C26" s="443"/>
      <c r="D26" s="60"/>
      <c r="E26" s="61" t="s">
        <v>15</v>
      </c>
      <c r="F26" s="244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4"/>
      <c r="R26" s="64"/>
      <c r="S26" s="64"/>
      <c r="T26" s="64"/>
      <c r="U26" s="64"/>
      <c r="V26" s="64"/>
      <c r="W26" s="64"/>
      <c r="X26" s="65"/>
      <c r="Y26" s="249"/>
      <c r="Z26" s="249"/>
      <c r="AA26" s="249"/>
    </row>
    <row r="27" spans="1:27" ht="12" customHeight="1" x14ac:dyDescent="0.2">
      <c r="A27" s="50"/>
      <c r="B27" s="51" t="s">
        <v>30</v>
      </c>
      <c r="C27" s="443"/>
      <c r="D27" s="60"/>
      <c r="E27" s="45" t="s">
        <v>35</v>
      </c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4"/>
      <c r="R27" s="64"/>
      <c r="S27" s="64"/>
      <c r="T27" s="64"/>
      <c r="U27" s="64"/>
      <c r="V27" s="68"/>
      <c r="W27" s="68"/>
      <c r="X27" s="70"/>
      <c r="Y27" s="249"/>
      <c r="Z27" s="249"/>
      <c r="AA27" s="249"/>
    </row>
    <row r="28" spans="1:27" ht="12" customHeight="1" x14ac:dyDescent="0.2">
      <c r="A28" s="68"/>
      <c r="B28" s="68" t="s">
        <v>31</v>
      </c>
      <c r="C28" s="443"/>
      <c r="D28" s="51"/>
      <c r="E28" s="257" t="s">
        <v>164</v>
      </c>
      <c r="F28" s="244"/>
      <c r="G28" s="69"/>
      <c r="H28" s="69"/>
      <c r="I28" s="68"/>
      <c r="J28" s="69"/>
      <c r="K28" s="69"/>
      <c r="L28" s="69"/>
      <c r="M28" s="69"/>
      <c r="N28" s="69"/>
      <c r="O28" s="69"/>
      <c r="P28" s="69"/>
      <c r="Q28" s="68"/>
      <c r="R28" s="68"/>
      <c r="S28" s="68"/>
      <c r="T28" s="68"/>
      <c r="U28" s="68"/>
      <c r="V28" s="4"/>
      <c r="W28" s="4"/>
      <c r="X28" s="2"/>
      <c r="Y28" s="246"/>
      <c r="Z28" s="246"/>
      <c r="AA28" s="246"/>
    </row>
    <row r="29" spans="1:27" ht="12" customHeight="1" x14ac:dyDescent="0.2">
      <c r="A29" s="52"/>
      <c r="B29" s="1"/>
      <c r="C29" s="284"/>
      <c r="D29" s="6"/>
      <c r="E29" s="3"/>
      <c r="F29" s="3"/>
      <c r="G29" s="3"/>
      <c r="H29" s="3"/>
      <c r="I29" s="1"/>
      <c r="J29" s="3"/>
      <c r="K29" s="3"/>
      <c r="L29" s="3"/>
      <c r="M29" s="3"/>
      <c r="N29" s="3"/>
      <c r="O29" s="3"/>
      <c r="P29" s="3"/>
      <c r="Q29" s="4"/>
      <c r="R29" s="4"/>
      <c r="S29" s="4"/>
      <c r="T29" s="4"/>
      <c r="U29" s="4"/>
      <c r="V29" s="16"/>
      <c r="W29" s="16"/>
      <c r="X29" s="9"/>
      <c r="Y29" s="250"/>
      <c r="Z29" s="250"/>
      <c r="AA29" s="250"/>
    </row>
    <row r="30" spans="1:27" ht="12" customHeight="1" x14ac:dyDescent="0.2">
      <c r="A30" s="53" t="s">
        <v>32</v>
      </c>
      <c r="B30" s="19" t="s">
        <v>12</v>
      </c>
      <c r="C30" s="443"/>
      <c r="D30" s="54"/>
      <c r="E30" s="8" t="s">
        <v>33</v>
      </c>
      <c r="F30" s="8"/>
      <c r="G30" s="13"/>
      <c r="H30" s="13"/>
      <c r="I30" s="8"/>
      <c r="J30" s="13"/>
      <c r="K30" s="13"/>
      <c r="L30" s="13"/>
      <c r="M30" s="13"/>
      <c r="N30" s="13"/>
      <c r="O30" s="13"/>
      <c r="P30" s="13"/>
      <c r="Q30" s="16"/>
      <c r="R30" s="16"/>
      <c r="S30" s="16"/>
      <c r="T30" s="16"/>
      <c r="U30" s="16"/>
      <c r="V30" s="16"/>
      <c r="W30" s="16"/>
      <c r="X30" s="9"/>
      <c r="Y30" s="251"/>
      <c r="Z30" s="251"/>
      <c r="AA30" s="251"/>
    </row>
    <row r="31" spans="1:27" ht="12" customHeight="1" x14ac:dyDescent="0.2">
      <c r="A31" s="8"/>
      <c r="B31" s="19" t="s">
        <v>34</v>
      </c>
      <c r="C31" s="443"/>
      <c r="D31" s="54"/>
      <c r="E31" s="8" t="s">
        <v>33</v>
      </c>
      <c r="F31" s="8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6"/>
      <c r="R31" s="16"/>
      <c r="S31" s="16"/>
      <c r="T31" s="16"/>
      <c r="U31" s="16"/>
      <c r="V31" s="58"/>
      <c r="W31" s="58"/>
      <c r="X31" s="9"/>
      <c r="Y31" s="243"/>
      <c r="Z31" s="243"/>
      <c r="AA31" s="243"/>
    </row>
    <row r="32" spans="1:27" ht="12" customHeight="1" x14ac:dyDescent="0.2">
      <c r="A32" s="52"/>
      <c r="B32" s="56"/>
      <c r="C32" s="55"/>
      <c r="D32" s="52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8"/>
      <c r="R32" s="58"/>
      <c r="S32" s="58"/>
      <c r="T32" s="58"/>
      <c r="U32" s="58"/>
      <c r="V32" s="16"/>
      <c r="W32" s="16"/>
      <c r="X32" s="16"/>
      <c r="Y32" s="250"/>
      <c r="Z32" s="250"/>
      <c r="AA32" s="250"/>
    </row>
    <row r="33" spans="1:27" ht="12" customHeight="1" x14ac:dyDescent="0.2">
      <c r="A33" s="31"/>
      <c r="B33" s="17"/>
      <c r="C33" s="11"/>
      <c r="D33" s="10"/>
      <c r="E33" s="13"/>
      <c r="F33" s="10"/>
      <c r="G33" s="13"/>
      <c r="H33" s="13"/>
      <c r="I33" s="10"/>
      <c r="J33" s="10"/>
      <c r="K33" s="13"/>
      <c r="L33" s="13"/>
      <c r="M33" s="13"/>
      <c r="N33" s="13"/>
      <c r="O33" s="13"/>
      <c r="P33" s="13"/>
      <c r="Q33" s="16"/>
      <c r="R33" s="16"/>
      <c r="S33" s="16"/>
      <c r="T33" s="16"/>
      <c r="U33" s="16"/>
      <c r="V33" s="16"/>
      <c r="W33" s="16"/>
      <c r="X33" s="16"/>
      <c r="Y33" s="243"/>
      <c r="Z33" s="243"/>
      <c r="AA33" s="252"/>
    </row>
    <row r="34" spans="1:27" ht="12" customHeight="1" x14ac:dyDescent="0.2">
      <c r="A34" s="10"/>
      <c r="B34" s="17"/>
      <c r="C34" s="11"/>
      <c r="D34" s="10"/>
      <c r="E34" s="13"/>
      <c r="F34" s="10"/>
      <c r="G34" s="13"/>
      <c r="H34" s="13"/>
      <c r="I34" s="10"/>
      <c r="J34" s="10"/>
      <c r="K34" s="13"/>
      <c r="L34" s="13"/>
      <c r="M34" s="13"/>
      <c r="N34" s="13"/>
      <c r="O34" s="13"/>
      <c r="P34" s="13"/>
      <c r="Q34" s="16"/>
      <c r="R34" s="16"/>
      <c r="S34" s="16"/>
      <c r="T34" s="16"/>
      <c r="U34" s="16"/>
      <c r="V34" s="16"/>
      <c r="W34" s="16"/>
      <c r="X34" s="16"/>
    </row>
    <row r="35" spans="1:27" ht="12" customHeight="1" x14ac:dyDescent="0.2">
      <c r="A35" s="10"/>
      <c r="B35" s="13"/>
      <c r="C35" s="11"/>
      <c r="D35" s="10"/>
      <c r="E35" s="13"/>
      <c r="F35" s="10"/>
      <c r="G35" s="13"/>
      <c r="H35" s="13"/>
      <c r="I35" s="10"/>
      <c r="J35" s="10"/>
      <c r="K35" s="13"/>
      <c r="L35" s="13"/>
      <c r="M35" s="13"/>
      <c r="N35" s="13"/>
      <c r="O35" s="13"/>
      <c r="P35" s="13"/>
      <c r="Q35" s="16"/>
      <c r="R35" s="16"/>
      <c r="S35" s="16"/>
      <c r="T35" s="16"/>
      <c r="U35" s="16"/>
      <c r="V35" s="16"/>
      <c r="W35" s="16"/>
      <c r="X35" s="16"/>
    </row>
    <row r="36" spans="1:27" ht="12" customHeight="1" x14ac:dyDescent="0.2">
      <c r="A36" s="31"/>
      <c r="B36" s="25"/>
      <c r="C36" s="11"/>
      <c r="D36" s="10"/>
      <c r="E36" s="13"/>
      <c r="F36" s="10"/>
      <c r="G36" s="13"/>
      <c r="H36" s="13"/>
      <c r="I36" s="10"/>
      <c r="J36" s="10"/>
      <c r="K36" s="13"/>
      <c r="L36" s="13"/>
      <c r="M36" s="13"/>
      <c r="N36" s="13"/>
      <c r="O36" s="13"/>
      <c r="P36" s="13"/>
      <c r="Q36" s="16"/>
      <c r="R36" s="16"/>
      <c r="S36" s="16"/>
      <c r="T36" s="16"/>
      <c r="U36" s="16"/>
      <c r="V36" s="16"/>
      <c r="W36" s="16"/>
      <c r="X36" s="16"/>
    </row>
    <row r="37" spans="1:27" ht="12" customHeight="1" x14ac:dyDescent="0.2">
      <c r="A37" s="31"/>
      <c r="B37" s="25"/>
      <c r="C37" s="11"/>
      <c r="D37" s="10"/>
      <c r="E37" s="13"/>
      <c r="F37" s="10"/>
      <c r="G37" s="13"/>
      <c r="H37" s="13"/>
      <c r="I37" s="10"/>
      <c r="J37" s="10"/>
      <c r="K37" s="13"/>
      <c r="L37" s="13"/>
      <c r="M37" s="13"/>
      <c r="N37" s="13"/>
      <c r="O37" s="13"/>
      <c r="P37" s="13"/>
      <c r="Q37" s="16"/>
      <c r="R37" s="16"/>
      <c r="S37" s="16"/>
      <c r="T37" s="16"/>
      <c r="U37" s="16"/>
      <c r="V37" s="16"/>
      <c r="W37" s="16"/>
      <c r="X37" s="9"/>
    </row>
    <row r="38" spans="1:27" ht="12" customHeight="1" x14ac:dyDescent="0.2">
      <c r="A38" s="19"/>
      <c r="B38" s="20"/>
      <c r="C38" s="21"/>
      <c r="D38" s="8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6"/>
      <c r="R38" s="16"/>
      <c r="S38" s="16"/>
      <c r="T38" s="16"/>
      <c r="U38" s="16"/>
    </row>
    <row r="39" spans="1:27" ht="12" customHeight="1" x14ac:dyDescent="0.2"/>
    <row r="40" spans="1:27" ht="12" customHeight="1" x14ac:dyDescent="0.2"/>
    <row r="41" spans="1:27" ht="12" customHeight="1" x14ac:dyDescent="0.2"/>
    <row r="42" spans="1:27" ht="12" customHeight="1" x14ac:dyDescent="0.2"/>
    <row r="43" spans="1:27" ht="12" customHeight="1" x14ac:dyDescent="0.2"/>
    <row r="44" spans="1:27" ht="12" customHeight="1" x14ac:dyDescent="0.2"/>
    <row r="45" spans="1:27" ht="12" customHeight="1" x14ac:dyDescent="0.2"/>
    <row r="46" spans="1:27" ht="12" customHeight="1" x14ac:dyDescent="0.2"/>
    <row r="47" spans="1:27" ht="12" customHeight="1" x14ac:dyDescent="0.2"/>
    <row r="48" spans="1:2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221" spans="1:27" x14ac:dyDescent="0.2">
      <c r="W221" s="256"/>
      <c r="X221" s="256"/>
      <c r="Y221" s="256"/>
      <c r="Z221" s="256"/>
      <c r="AA221" s="256"/>
    </row>
    <row r="222" spans="1:27" s="256" customFormat="1" x14ac:dyDescent="0.2">
      <c r="A222" s="244"/>
      <c r="B222" s="244"/>
      <c r="C222" s="244"/>
      <c r="D222" s="244"/>
      <c r="E222" s="244"/>
      <c r="F222" s="253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5"/>
      <c r="T222" s="244"/>
      <c r="U222" s="244"/>
      <c r="V222" s="244"/>
    </row>
    <row r="223" spans="1:27" s="256" customFormat="1" x14ac:dyDescent="0.2">
      <c r="A223" s="244"/>
      <c r="B223" s="244"/>
      <c r="C223" s="244"/>
      <c r="D223" s="244"/>
      <c r="E223" s="244"/>
      <c r="F223" s="253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5"/>
      <c r="T223" s="244"/>
      <c r="U223" s="244"/>
      <c r="V223" s="244"/>
      <c r="W223" s="244"/>
      <c r="X223" s="244"/>
      <c r="Y223" s="244"/>
      <c r="Z223" s="244"/>
      <c r="AA223" s="244"/>
    </row>
    <row r="226" spans="1:27" x14ac:dyDescent="0.2">
      <c r="W226" s="256"/>
      <c r="X226" s="256"/>
      <c r="Y226" s="256"/>
      <c r="Z226" s="256"/>
      <c r="AA226" s="256"/>
    </row>
    <row r="227" spans="1:27" s="256" customFormat="1" x14ac:dyDescent="0.2">
      <c r="A227" s="244"/>
      <c r="B227" s="244"/>
      <c r="C227" s="244"/>
      <c r="D227" s="244"/>
      <c r="E227" s="244"/>
      <c r="F227" s="253"/>
      <c r="G227" s="254"/>
      <c r="H227" s="254"/>
      <c r="I227" s="254"/>
      <c r="J227" s="254"/>
      <c r="K227" s="254"/>
      <c r="L227" s="254"/>
      <c r="M227" s="254"/>
      <c r="N227" s="254"/>
      <c r="O227" s="254"/>
      <c r="P227" s="254"/>
      <c r="Q227" s="254"/>
      <c r="R227" s="254"/>
      <c r="S227" s="255"/>
      <c r="T227" s="244"/>
      <c r="U227" s="244"/>
      <c r="V227" s="244"/>
      <c r="W227" s="244"/>
      <c r="X227" s="244"/>
      <c r="Y227" s="244"/>
      <c r="Z227" s="244"/>
      <c r="AA227" s="244"/>
    </row>
  </sheetData>
  <mergeCells count="19">
    <mergeCell ref="AB11:AC11"/>
    <mergeCell ref="D5:E5"/>
    <mergeCell ref="D6:E6"/>
    <mergeCell ref="D7:E7"/>
    <mergeCell ref="D9:E9"/>
    <mergeCell ref="A11:E11"/>
    <mergeCell ref="Z11:AA11"/>
    <mergeCell ref="V1:V2"/>
    <mergeCell ref="W1:W2"/>
    <mergeCell ref="X1:Y2"/>
    <mergeCell ref="Z1:Z2"/>
    <mergeCell ref="D3:E3"/>
    <mergeCell ref="G1:R2"/>
    <mergeCell ref="S1:U1"/>
    <mergeCell ref="D4:E4"/>
    <mergeCell ref="A1:A2"/>
    <mergeCell ref="B1:C2"/>
    <mergeCell ref="D1:E2"/>
    <mergeCell ref="F1:F2"/>
  </mergeCells>
  <pageMargins left="0.74803149606299213" right="0.19685039370078741" top="1.1023622047244095" bottom="0.39370078740157483" header="0.51181102362204722" footer="0.31496062992125984"/>
  <pageSetup paperSize="9" orientation="landscape" r:id="rId1"/>
  <headerFooter alignWithMargins="0">
    <oddHeader>&amp;L&amp;"Arial CE,Tučné"Litomyšlská nemocnice&amp;R&amp;"Arial CE,Tučné"Příloha 1 Servisní smlouvy
&amp;"Arial CE,Obyčejné"strana &amp;P/&amp;N</oddHeader>
  </headerFooter>
  <ignoredErrors>
    <ignoredError sqref="F4:F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28"/>
  <sheetViews>
    <sheetView zoomScale="130" zoomScaleNormal="130" workbookViewId="0">
      <selection activeCell="W24" sqref="W24"/>
    </sheetView>
  </sheetViews>
  <sheetFormatPr defaultColWidth="7.85546875" defaultRowHeight="12" x14ac:dyDescent="0.2"/>
  <cols>
    <col min="1" max="1" width="15.42578125" style="244" customWidth="1"/>
    <col min="2" max="2" width="16.85546875" style="244" customWidth="1"/>
    <col min="3" max="3" width="8.28515625" style="244" customWidth="1"/>
    <col min="4" max="4" width="6.7109375" style="244" customWidth="1"/>
    <col min="5" max="5" width="11" style="244" customWidth="1"/>
    <col min="6" max="6" width="7.5703125" style="253" customWidth="1"/>
    <col min="7" max="18" width="2.28515625" style="254" customWidth="1"/>
    <col min="19" max="19" width="6.7109375" style="255" customWidth="1"/>
    <col min="20" max="24" width="6.7109375" style="244" customWidth="1"/>
    <col min="25" max="26" width="8.7109375" style="244" customWidth="1"/>
    <col min="27" max="27" width="6.7109375" style="244" customWidth="1"/>
    <col min="28" max="16384" width="7.85546875" style="244"/>
  </cols>
  <sheetData>
    <row r="1" spans="1:37" s="194" customFormat="1" ht="15.75" customHeight="1" x14ac:dyDescent="0.2">
      <c r="A1" s="507" t="s">
        <v>143</v>
      </c>
      <c r="B1" s="509" t="s">
        <v>180</v>
      </c>
      <c r="C1" s="510"/>
      <c r="D1" s="509" t="s">
        <v>54</v>
      </c>
      <c r="E1" s="510"/>
      <c r="F1" s="513" t="s">
        <v>39</v>
      </c>
      <c r="G1" s="526" t="s">
        <v>40</v>
      </c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8"/>
      <c r="S1" s="532" t="s">
        <v>144</v>
      </c>
      <c r="T1" s="533"/>
      <c r="U1" s="534"/>
      <c r="V1" s="547" t="s">
        <v>87</v>
      </c>
      <c r="W1" s="515" t="s">
        <v>41</v>
      </c>
      <c r="X1" s="517" t="s">
        <v>49</v>
      </c>
      <c r="Y1" s="519" t="s">
        <v>145</v>
      </c>
      <c r="Z1" s="520"/>
      <c r="AA1" s="545" t="s">
        <v>43</v>
      </c>
    </row>
    <row r="2" spans="1:37" s="194" customFormat="1" ht="30.75" customHeight="1" thickBot="1" x14ac:dyDescent="0.25">
      <c r="A2" s="508"/>
      <c r="B2" s="511"/>
      <c r="C2" s="512"/>
      <c r="D2" s="511"/>
      <c r="E2" s="512"/>
      <c r="F2" s="514"/>
      <c r="G2" s="529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1"/>
      <c r="S2" s="195" t="s">
        <v>17</v>
      </c>
      <c r="T2" s="196" t="s">
        <v>18</v>
      </c>
      <c r="U2" s="197" t="s">
        <v>16</v>
      </c>
      <c r="V2" s="548"/>
      <c r="W2" s="516"/>
      <c r="X2" s="518"/>
      <c r="Y2" s="521"/>
      <c r="Z2" s="522"/>
      <c r="AA2" s="546"/>
    </row>
    <row r="3" spans="1:37" s="212" customFormat="1" ht="12" customHeight="1" thickBot="1" x14ac:dyDescent="0.25">
      <c r="A3" s="198" t="s">
        <v>146</v>
      </c>
      <c r="B3" s="199"/>
      <c r="C3" s="199"/>
      <c r="D3" s="525"/>
      <c r="E3" s="525"/>
      <c r="F3" s="200"/>
      <c r="G3" s="201" t="s">
        <v>0</v>
      </c>
      <c r="H3" s="202" t="s">
        <v>1</v>
      </c>
      <c r="I3" s="202" t="s">
        <v>2</v>
      </c>
      <c r="J3" s="202" t="s">
        <v>3</v>
      </c>
      <c r="K3" s="202" t="s">
        <v>4</v>
      </c>
      <c r="L3" s="202" t="s">
        <v>5</v>
      </c>
      <c r="M3" s="202" t="s">
        <v>6</v>
      </c>
      <c r="N3" s="202" t="s">
        <v>7</v>
      </c>
      <c r="O3" s="202" t="s">
        <v>8</v>
      </c>
      <c r="P3" s="202" t="s">
        <v>9</v>
      </c>
      <c r="Q3" s="202" t="s">
        <v>10</v>
      </c>
      <c r="R3" s="203" t="s">
        <v>37</v>
      </c>
      <c r="S3" s="204" t="s">
        <v>11</v>
      </c>
      <c r="T3" s="205" t="s">
        <v>11</v>
      </c>
      <c r="U3" s="206" t="s">
        <v>11</v>
      </c>
      <c r="V3" s="271" t="s">
        <v>45</v>
      </c>
      <c r="W3" s="207" t="s">
        <v>44</v>
      </c>
      <c r="X3" s="208" t="s">
        <v>44</v>
      </c>
      <c r="Y3" s="209" t="s">
        <v>44</v>
      </c>
      <c r="Z3" s="210" t="s">
        <v>45</v>
      </c>
      <c r="AA3" s="211" t="s">
        <v>147</v>
      </c>
    </row>
    <row r="4" spans="1:37" s="215" customFormat="1" ht="12" customHeight="1" thickTop="1" x14ac:dyDescent="0.2">
      <c r="A4" s="349" t="s">
        <v>148</v>
      </c>
      <c r="B4" s="213" t="s">
        <v>234</v>
      </c>
      <c r="C4" s="267"/>
      <c r="D4" s="505" t="s">
        <v>182</v>
      </c>
      <c r="E4" s="506"/>
      <c r="F4" s="214">
        <v>5181121</v>
      </c>
      <c r="G4" s="432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4"/>
      <c r="S4" s="359"/>
      <c r="T4" s="360"/>
      <c r="U4" s="361"/>
      <c r="V4" s="380"/>
      <c r="W4" s="362"/>
      <c r="X4" s="363"/>
      <c r="Y4" s="373">
        <f>2*S4+T4+U4+W4+X4+12*V4</f>
        <v>0</v>
      </c>
      <c r="Z4" s="374">
        <f>Y4/12</f>
        <v>0</v>
      </c>
      <c r="AA4" s="463"/>
    </row>
    <row r="5" spans="1:37" s="215" customFormat="1" ht="12" customHeight="1" x14ac:dyDescent="0.2">
      <c r="A5" s="350" t="s">
        <v>148</v>
      </c>
      <c r="B5" s="219" t="s">
        <v>234</v>
      </c>
      <c r="C5" s="268"/>
      <c r="D5" s="539" t="s">
        <v>182</v>
      </c>
      <c r="E5" s="540"/>
      <c r="F5" s="216">
        <v>5181122</v>
      </c>
      <c r="G5" s="432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4"/>
      <c r="S5" s="359"/>
      <c r="T5" s="360"/>
      <c r="U5" s="361"/>
      <c r="V5" s="380"/>
      <c r="W5" s="362"/>
      <c r="X5" s="363"/>
      <c r="Y5" s="375">
        <f>2*S5+T5+U5+W5+X5+12*V5</f>
        <v>0</v>
      </c>
      <c r="Z5" s="376">
        <f>Y5/12</f>
        <v>0</v>
      </c>
      <c r="AA5" s="463"/>
    </row>
    <row r="6" spans="1:37" s="215" customFormat="1" ht="12" customHeight="1" x14ac:dyDescent="0.2">
      <c r="A6" s="350" t="s">
        <v>148</v>
      </c>
      <c r="B6" s="219" t="s">
        <v>184</v>
      </c>
      <c r="C6" s="268"/>
      <c r="D6" s="539" t="s">
        <v>183</v>
      </c>
      <c r="E6" s="540"/>
      <c r="F6" s="216">
        <v>160964</v>
      </c>
      <c r="G6" s="432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4"/>
      <c r="S6" s="359"/>
      <c r="T6" s="360"/>
      <c r="U6" s="361"/>
      <c r="V6" s="380"/>
      <c r="W6" s="362"/>
      <c r="X6" s="363"/>
      <c r="Y6" s="375">
        <f>2*S6+T6+U6+W6+X6+12*V6</f>
        <v>0</v>
      </c>
      <c r="Z6" s="376">
        <f t="shared" ref="Z6:Z9" si="0">Y6/12</f>
        <v>0</v>
      </c>
      <c r="AA6" s="463"/>
    </row>
    <row r="7" spans="1:37" s="215" customFormat="1" ht="12" customHeight="1" x14ac:dyDescent="0.2">
      <c r="A7" s="350" t="s">
        <v>171</v>
      </c>
      <c r="B7" s="219" t="s">
        <v>149</v>
      </c>
      <c r="C7" s="268"/>
      <c r="D7" s="217" t="s">
        <v>161</v>
      </c>
      <c r="E7" s="218"/>
      <c r="F7" s="216">
        <v>11204</v>
      </c>
      <c r="G7" s="432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4"/>
      <c r="S7" s="438"/>
      <c r="T7" s="439"/>
      <c r="U7" s="361"/>
      <c r="V7" s="381"/>
      <c r="W7" s="440"/>
      <c r="X7" s="372"/>
      <c r="Y7" s="375">
        <f>2*S7+T7+U7+W7+X7+12*V7</f>
        <v>0</v>
      </c>
      <c r="Z7" s="376">
        <f t="shared" si="0"/>
        <v>0</v>
      </c>
      <c r="AA7" s="462"/>
    </row>
    <row r="8" spans="1:37" s="215" customFormat="1" ht="12" customHeight="1" x14ac:dyDescent="0.2">
      <c r="A8" s="350" t="s">
        <v>171</v>
      </c>
      <c r="B8" s="219" t="s">
        <v>185</v>
      </c>
      <c r="C8" s="268"/>
      <c r="D8" s="541" t="s">
        <v>186</v>
      </c>
      <c r="E8" s="542"/>
      <c r="F8" s="216">
        <v>162503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4"/>
      <c r="S8" s="438"/>
      <c r="T8" s="439"/>
      <c r="U8" s="364"/>
      <c r="V8" s="459"/>
      <c r="W8" s="440"/>
      <c r="X8" s="372"/>
      <c r="Y8" s="375">
        <f>2*S8+T8+U8+W8+X8</f>
        <v>0</v>
      </c>
      <c r="Z8" s="376">
        <f t="shared" si="0"/>
        <v>0</v>
      </c>
      <c r="AA8" s="382"/>
    </row>
    <row r="9" spans="1:37" s="215" customFormat="1" ht="12" customHeight="1" x14ac:dyDescent="0.2">
      <c r="A9" s="350" t="s">
        <v>171</v>
      </c>
      <c r="B9" s="219" t="s">
        <v>185</v>
      </c>
      <c r="C9" s="269"/>
      <c r="D9" s="541" t="s">
        <v>186</v>
      </c>
      <c r="E9" s="542"/>
      <c r="F9" s="220" t="s">
        <v>187</v>
      </c>
      <c r="G9" s="432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4"/>
      <c r="S9" s="438"/>
      <c r="T9" s="439"/>
      <c r="U9" s="364"/>
      <c r="V9" s="460"/>
      <c r="W9" s="362"/>
      <c r="X9" s="363"/>
      <c r="Y9" s="375">
        <f>2*S9+T9+U9+W9+X9</f>
        <v>0</v>
      </c>
      <c r="Z9" s="376">
        <f t="shared" si="0"/>
        <v>0</v>
      </c>
      <c r="AA9" s="384"/>
    </row>
    <row r="10" spans="1:37" s="215" customFormat="1" ht="12" customHeight="1" thickBot="1" x14ac:dyDescent="0.25">
      <c r="A10" s="351" t="s">
        <v>154</v>
      </c>
      <c r="B10" s="222" t="s">
        <v>155</v>
      </c>
      <c r="C10" s="270"/>
      <c r="D10" s="543" t="s">
        <v>120</v>
      </c>
      <c r="E10" s="544"/>
      <c r="F10" s="223" t="s">
        <v>188</v>
      </c>
      <c r="G10" s="435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7"/>
      <c r="S10" s="441"/>
      <c r="T10" s="442"/>
      <c r="U10" s="366"/>
      <c r="V10" s="461"/>
      <c r="W10" s="365"/>
      <c r="X10" s="367"/>
      <c r="Y10" s="377">
        <f>2*S10+T10+U10+W10+X10+X10</f>
        <v>0</v>
      </c>
      <c r="Z10" s="378">
        <f>Y10/12</f>
        <v>0</v>
      </c>
      <c r="AA10" s="385"/>
    </row>
    <row r="11" spans="1:37" s="215" customFormat="1" ht="12" customHeight="1" x14ac:dyDescent="0.2">
      <c r="F11" s="224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T11" s="226"/>
      <c r="U11" s="227"/>
      <c r="V11" s="227"/>
      <c r="W11" s="228"/>
      <c r="X11" s="227"/>
      <c r="Y11" s="227"/>
      <c r="Z11" s="227"/>
      <c r="AA11" s="227"/>
    </row>
    <row r="12" spans="1:37" s="215" customFormat="1" ht="12" customHeight="1" x14ac:dyDescent="0.2">
      <c r="A12" s="536"/>
      <c r="B12" s="537"/>
      <c r="C12" s="537"/>
      <c r="D12" s="537"/>
      <c r="E12" s="538"/>
      <c r="F12" s="224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X12" s="229" t="s">
        <v>163</v>
      </c>
      <c r="Y12" s="379">
        <f>SUM(Y4:Y10)</f>
        <v>0</v>
      </c>
      <c r="Z12" s="379">
        <f>SUM(Z4:Z10)</f>
        <v>0</v>
      </c>
      <c r="AA12" s="535"/>
      <c r="AB12" s="535"/>
      <c r="AC12" s="535"/>
      <c r="AD12" s="535"/>
    </row>
    <row r="13" spans="1:37" s="215" customFormat="1" ht="12" customHeight="1" x14ac:dyDescent="0.2">
      <c r="F13" s="230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Z13" s="232"/>
      <c r="AA13" s="232"/>
      <c r="AB13" s="232"/>
      <c r="AC13" s="232"/>
      <c r="AD13" s="232"/>
      <c r="AE13" s="232"/>
      <c r="AF13" s="233"/>
      <c r="AG13" s="233"/>
      <c r="AH13" s="234"/>
      <c r="AI13" s="235"/>
      <c r="AJ13" s="235"/>
      <c r="AK13" s="235"/>
    </row>
    <row r="14" spans="1:37" ht="12" customHeight="1" thickBot="1" x14ac:dyDescent="0.25">
      <c r="A14" s="236"/>
      <c r="B14" s="237"/>
      <c r="C14" s="237"/>
      <c r="D14" s="238"/>
      <c r="E14" s="238"/>
      <c r="F14" s="239"/>
      <c r="G14" s="240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41"/>
      <c r="T14" s="242"/>
      <c r="U14" s="241"/>
      <c r="V14" s="241"/>
      <c r="W14" s="243"/>
      <c r="X14" s="243"/>
      <c r="Y14" s="243"/>
      <c r="Z14" s="243"/>
      <c r="AA14" s="243"/>
      <c r="AB14" s="243"/>
    </row>
    <row r="15" spans="1:37" ht="12" customHeight="1" x14ac:dyDescent="0.2">
      <c r="A15" s="173" t="s">
        <v>20</v>
      </c>
      <c r="B15" s="174"/>
      <c r="C15" s="175" t="s">
        <v>21</v>
      </c>
      <c r="D15" s="176" t="s">
        <v>48</v>
      </c>
      <c r="E15" s="177" t="s">
        <v>22</v>
      </c>
      <c r="F15" s="178"/>
      <c r="G15" s="179"/>
      <c r="H15" s="180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2"/>
      <c r="T15" s="183" t="s">
        <v>23</v>
      </c>
      <c r="U15" s="72"/>
      <c r="V15" s="341" t="s">
        <v>193</v>
      </c>
      <c r="W15" s="10"/>
      <c r="X15" s="10"/>
      <c r="Y15" s="10"/>
      <c r="Z15" s="33"/>
      <c r="AA15" s="246"/>
      <c r="AB15" s="246"/>
    </row>
    <row r="16" spans="1:37" ht="12" customHeight="1" x14ac:dyDescent="0.2">
      <c r="A16" s="163" t="s">
        <v>92</v>
      </c>
      <c r="B16" s="157"/>
      <c r="C16" s="264" t="s">
        <v>24</v>
      </c>
      <c r="D16" s="264" t="s">
        <v>24</v>
      </c>
      <c r="E16" s="165" t="s">
        <v>172</v>
      </c>
      <c r="F16" s="158"/>
      <c r="G16" s="159"/>
      <c r="H16" s="160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2"/>
      <c r="T16" s="184" t="s">
        <v>24</v>
      </c>
      <c r="U16" s="72"/>
      <c r="V16" s="337"/>
      <c r="W16" s="10" t="s">
        <v>194</v>
      </c>
      <c r="X16" s="10"/>
      <c r="Y16" s="10"/>
      <c r="Z16" s="33"/>
      <c r="AA16" s="246"/>
      <c r="AB16" s="246"/>
    </row>
    <row r="17" spans="1:28" ht="12" customHeight="1" x14ac:dyDescent="0.2">
      <c r="A17" s="76" t="s">
        <v>76</v>
      </c>
      <c r="B17" s="39"/>
      <c r="C17" s="97" t="s">
        <v>19</v>
      </c>
      <c r="D17" s="99" t="s">
        <v>19</v>
      </c>
      <c r="E17" s="44" t="s">
        <v>25</v>
      </c>
      <c r="F17" s="87"/>
      <c r="G17" s="40"/>
      <c r="H17" s="41"/>
      <c r="I17" s="42"/>
      <c r="J17" s="42"/>
      <c r="K17" s="42"/>
      <c r="L17" s="41"/>
      <c r="M17" s="42"/>
      <c r="N17" s="41"/>
      <c r="O17" s="42"/>
      <c r="P17" s="42"/>
      <c r="Q17" s="41"/>
      <c r="R17" s="41"/>
      <c r="S17" s="43"/>
      <c r="T17" s="77" t="s">
        <v>19</v>
      </c>
      <c r="U17" s="51"/>
      <c r="V17" s="338"/>
      <c r="W17" s="45" t="s">
        <v>191</v>
      </c>
      <c r="X17" s="10"/>
      <c r="Y17" s="10"/>
      <c r="Z17" s="10"/>
      <c r="AA17" s="246"/>
      <c r="AB17" s="246"/>
    </row>
    <row r="18" spans="1:28" ht="12" customHeight="1" x14ac:dyDescent="0.2">
      <c r="A18" s="76" t="s">
        <v>77</v>
      </c>
      <c r="B18" s="39"/>
      <c r="C18" s="97" t="s">
        <v>19</v>
      </c>
      <c r="D18" s="99" t="s">
        <v>19</v>
      </c>
      <c r="E18" s="44" t="s">
        <v>25</v>
      </c>
      <c r="F18" s="87"/>
      <c r="G18" s="40"/>
      <c r="H18" s="41"/>
      <c r="I18" s="42"/>
      <c r="J18" s="42"/>
      <c r="K18" s="42"/>
      <c r="L18" s="41"/>
      <c r="M18" s="42"/>
      <c r="N18" s="41"/>
      <c r="O18" s="42"/>
      <c r="P18" s="42"/>
      <c r="Q18" s="41"/>
      <c r="R18" s="41"/>
      <c r="S18" s="43"/>
      <c r="T18" s="77" t="s">
        <v>19</v>
      </c>
      <c r="U18" s="51"/>
      <c r="V18" s="278"/>
      <c r="W18" s="10" t="s">
        <v>197</v>
      </c>
      <c r="X18" s="14"/>
      <c r="Y18" s="10"/>
      <c r="Z18" s="10"/>
      <c r="AA18" s="245"/>
      <c r="AB18" s="246"/>
    </row>
    <row r="19" spans="1:28" ht="12" customHeight="1" x14ac:dyDescent="0.2">
      <c r="A19" s="76" t="s">
        <v>78</v>
      </c>
      <c r="B19" s="39"/>
      <c r="C19" s="97" t="s">
        <v>19</v>
      </c>
      <c r="D19" s="99" t="s">
        <v>19</v>
      </c>
      <c r="E19" s="44" t="s">
        <v>25</v>
      </c>
      <c r="F19" s="87"/>
      <c r="G19" s="40"/>
      <c r="H19" s="41"/>
      <c r="I19" s="42"/>
      <c r="J19" s="42"/>
      <c r="K19" s="42"/>
      <c r="L19" s="41"/>
      <c r="M19" s="42"/>
      <c r="N19" s="41"/>
      <c r="O19" s="42"/>
      <c r="P19" s="42"/>
      <c r="Q19" s="41"/>
      <c r="R19" s="41"/>
      <c r="S19" s="43"/>
      <c r="T19" s="77" t="s">
        <v>19</v>
      </c>
      <c r="U19" s="51"/>
      <c r="V19" s="342"/>
      <c r="W19" s="10" t="s">
        <v>196</v>
      </c>
      <c r="X19" s="14"/>
      <c r="Y19" s="10"/>
      <c r="Z19" s="10"/>
      <c r="AA19" s="245"/>
      <c r="AB19" s="246"/>
    </row>
    <row r="20" spans="1:28" ht="12" customHeight="1" x14ac:dyDescent="0.2">
      <c r="A20" s="76" t="s">
        <v>51</v>
      </c>
      <c r="B20" s="39"/>
      <c r="C20" s="167" t="s">
        <v>24</v>
      </c>
      <c r="D20" s="168" t="s">
        <v>24</v>
      </c>
      <c r="E20" s="44" t="s">
        <v>142</v>
      </c>
      <c r="F20" s="87"/>
      <c r="G20" s="40"/>
      <c r="H20" s="41"/>
      <c r="I20" s="42"/>
      <c r="J20" s="42"/>
      <c r="K20" s="42"/>
      <c r="L20" s="41"/>
      <c r="M20" s="42"/>
      <c r="N20" s="41"/>
      <c r="O20" s="42"/>
      <c r="P20" s="42"/>
      <c r="Q20" s="41"/>
      <c r="R20" s="41"/>
      <c r="S20" s="43"/>
      <c r="T20" s="170" t="s">
        <v>24</v>
      </c>
      <c r="U20" s="51"/>
      <c r="V20" s="340"/>
      <c r="W20" s="10" t="s">
        <v>195</v>
      </c>
      <c r="X20" s="14"/>
      <c r="Y20" s="10"/>
      <c r="Z20" s="10"/>
      <c r="AA20" s="245"/>
      <c r="AB20" s="246"/>
    </row>
    <row r="21" spans="1:28" ht="12" customHeight="1" x14ac:dyDescent="0.2">
      <c r="A21" s="155" t="s">
        <v>42</v>
      </c>
      <c r="B21" s="39"/>
      <c r="C21" s="97" t="s">
        <v>19</v>
      </c>
      <c r="D21" s="99" t="s">
        <v>19</v>
      </c>
      <c r="E21" s="44" t="s">
        <v>52</v>
      </c>
      <c r="F21" s="87"/>
      <c r="G21" s="40"/>
      <c r="H21" s="41"/>
      <c r="I21" s="42"/>
      <c r="J21" s="42"/>
      <c r="K21" s="42"/>
      <c r="L21" s="41"/>
      <c r="M21" s="42"/>
      <c r="N21" s="41"/>
      <c r="O21" s="42"/>
      <c r="P21" s="42"/>
      <c r="Q21" s="41"/>
      <c r="R21" s="41"/>
      <c r="S21" s="43"/>
      <c r="T21" s="77" t="s">
        <v>19</v>
      </c>
      <c r="U21" s="51"/>
      <c r="V21" s="51"/>
      <c r="W21" s="51"/>
      <c r="X21" s="51"/>
      <c r="Y21" s="45"/>
      <c r="Z21" s="247"/>
      <c r="AA21" s="245"/>
      <c r="AB21" s="246"/>
    </row>
    <row r="22" spans="1:28" ht="12" customHeight="1" x14ac:dyDescent="0.2">
      <c r="A22" s="76" t="s">
        <v>53</v>
      </c>
      <c r="B22" s="39"/>
      <c r="C22" s="97" t="s">
        <v>19</v>
      </c>
      <c r="D22" s="99" t="s">
        <v>19</v>
      </c>
      <c r="E22" s="44" t="s">
        <v>52</v>
      </c>
      <c r="F22" s="87"/>
      <c r="G22" s="40"/>
      <c r="H22" s="41"/>
      <c r="I22" s="42"/>
      <c r="J22" s="42"/>
      <c r="K22" s="42"/>
      <c r="L22" s="41"/>
      <c r="M22" s="42"/>
      <c r="N22" s="41"/>
      <c r="O22" s="42"/>
      <c r="P22" s="42"/>
      <c r="Q22" s="41"/>
      <c r="R22" s="41"/>
      <c r="S22" s="43"/>
      <c r="T22" s="77" t="s">
        <v>19</v>
      </c>
      <c r="U22" s="51"/>
      <c r="V22" s="51"/>
      <c r="W22" s="51"/>
      <c r="X22" s="51"/>
      <c r="Y22" s="45"/>
      <c r="Z22" s="239"/>
      <c r="AA22" s="245"/>
      <c r="AB22" s="246"/>
    </row>
    <row r="23" spans="1:28" ht="12" customHeight="1" x14ac:dyDescent="0.2">
      <c r="A23" s="76" t="s">
        <v>85</v>
      </c>
      <c r="B23" s="39"/>
      <c r="C23" s="167" t="s">
        <v>19</v>
      </c>
      <c r="D23" s="168" t="s">
        <v>19</v>
      </c>
      <c r="E23" s="44" t="s">
        <v>181</v>
      </c>
      <c r="F23" s="87"/>
      <c r="G23" s="40"/>
      <c r="H23" s="41"/>
      <c r="I23" s="42"/>
      <c r="J23" s="42"/>
      <c r="K23" s="42"/>
      <c r="L23" s="41"/>
      <c r="M23" s="42"/>
      <c r="N23" s="41"/>
      <c r="O23" s="42"/>
      <c r="P23" s="42"/>
      <c r="Q23" s="41"/>
      <c r="R23" s="41"/>
      <c r="S23" s="43"/>
      <c r="T23" s="170" t="s">
        <v>24</v>
      </c>
      <c r="U23" s="51"/>
      <c r="V23" s="51"/>
      <c r="W23" s="51"/>
      <c r="X23" s="51"/>
      <c r="Y23" s="45"/>
      <c r="Z23" s="248"/>
      <c r="AA23" s="245"/>
      <c r="AB23" s="246"/>
    </row>
    <row r="24" spans="1:28" ht="12" customHeight="1" x14ac:dyDescent="0.2">
      <c r="A24" s="76" t="s">
        <v>26</v>
      </c>
      <c r="B24" s="39"/>
      <c r="C24" s="97" t="s">
        <v>19</v>
      </c>
      <c r="D24" s="168" t="s">
        <v>24</v>
      </c>
      <c r="E24" s="44" t="s">
        <v>189</v>
      </c>
      <c r="F24" s="87"/>
      <c r="G24" s="40"/>
      <c r="H24" s="41"/>
      <c r="I24" s="387"/>
      <c r="J24" s="387"/>
      <c r="K24" s="387"/>
      <c r="L24" s="386"/>
      <c r="M24" s="387"/>
      <c r="N24" s="386"/>
      <c r="O24" s="387"/>
      <c r="P24" s="387"/>
      <c r="Q24" s="41"/>
      <c r="R24" s="41"/>
      <c r="S24" s="43"/>
      <c r="T24" s="171" t="s">
        <v>24</v>
      </c>
      <c r="U24" s="102"/>
      <c r="V24" s="102"/>
      <c r="W24" s="102"/>
      <c r="X24" s="102"/>
      <c r="Y24" s="38"/>
      <c r="Z24" s="249"/>
      <c r="AA24" s="249"/>
      <c r="AB24" s="249"/>
    </row>
    <row r="25" spans="1:28" ht="12" customHeight="1" thickBot="1" x14ac:dyDescent="0.25">
      <c r="A25" s="78" t="s">
        <v>27</v>
      </c>
      <c r="B25" s="79"/>
      <c r="C25" s="98" t="s">
        <v>19</v>
      </c>
      <c r="D25" s="169" t="s">
        <v>24</v>
      </c>
      <c r="E25" s="80" t="s">
        <v>165</v>
      </c>
      <c r="F25" s="88"/>
      <c r="G25" s="81"/>
      <c r="H25" s="82"/>
      <c r="I25" s="83"/>
      <c r="J25" s="83"/>
      <c r="K25" s="83"/>
      <c r="L25" s="82"/>
      <c r="M25" s="83"/>
      <c r="N25" s="82"/>
      <c r="O25" s="83"/>
      <c r="P25" s="83"/>
      <c r="Q25" s="82"/>
      <c r="R25" s="82"/>
      <c r="S25" s="84"/>
      <c r="T25" s="85" t="s">
        <v>19</v>
      </c>
      <c r="U25" s="64"/>
      <c r="V25" s="64"/>
      <c r="W25" s="64"/>
      <c r="X25" s="64"/>
      <c r="Y25" s="38"/>
      <c r="Z25" s="249"/>
      <c r="AA25" s="249"/>
      <c r="AB25" s="249"/>
    </row>
    <row r="26" spans="1:28" ht="12" customHeight="1" x14ac:dyDescent="0.2">
      <c r="A26" s="45"/>
      <c r="B26" s="11"/>
      <c r="C26" s="46"/>
      <c r="D26" s="46"/>
      <c r="E26" s="47"/>
      <c r="F26" s="48"/>
      <c r="G26" s="49"/>
      <c r="H26" s="49"/>
      <c r="I26" s="49"/>
      <c r="J26" s="48"/>
      <c r="K26" s="49"/>
      <c r="L26" s="48"/>
      <c r="M26" s="49"/>
      <c r="N26" s="49"/>
      <c r="O26" s="48"/>
      <c r="P26" s="13"/>
      <c r="Q26" s="16"/>
      <c r="R26" s="16"/>
      <c r="S26" s="16"/>
      <c r="T26" s="16"/>
      <c r="U26" s="16"/>
      <c r="V26" s="16"/>
      <c r="W26" s="16"/>
      <c r="X26" s="16"/>
      <c r="Y26" s="16"/>
      <c r="Z26" s="249"/>
      <c r="AA26" s="249"/>
      <c r="AB26" s="249"/>
    </row>
    <row r="27" spans="1:28" ht="12" customHeight="1" x14ac:dyDescent="0.2">
      <c r="A27" s="50" t="s">
        <v>28</v>
      </c>
      <c r="B27" s="51" t="s">
        <v>29</v>
      </c>
      <c r="C27" s="443"/>
      <c r="D27" s="60"/>
      <c r="E27" s="61" t="s">
        <v>15</v>
      </c>
      <c r="F27" s="244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4"/>
      <c r="R27" s="64"/>
      <c r="S27" s="64"/>
      <c r="T27" s="64"/>
      <c r="U27" s="64"/>
      <c r="V27" s="64"/>
      <c r="W27" s="64"/>
      <c r="X27" s="64"/>
      <c r="Y27" s="65"/>
      <c r="Z27" s="249"/>
      <c r="AA27" s="249"/>
      <c r="AB27" s="249"/>
    </row>
    <row r="28" spans="1:28" ht="12" customHeight="1" x14ac:dyDescent="0.2">
      <c r="A28" s="50"/>
      <c r="B28" s="51" t="s">
        <v>30</v>
      </c>
      <c r="C28" s="443"/>
      <c r="D28" s="60"/>
      <c r="E28" s="45" t="s">
        <v>35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4"/>
      <c r="R28" s="64"/>
      <c r="S28" s="64"/>
      <c r="T28" s="64"/>
      <c r="U28" s="64"/>
      <c r="V28" s="64"/>
      <c r="W28" s="64"/>
      <c r="X28" s="64"/>
      <c r="Y28" s="65"/>
      <c r="Z28" s="249"/>
      <c r="AA28" s="249"/>
      <c r="AB28" s="249"/>
    </row>
    <row r="29" spans="1:28" ht="12" customHeight="1" x14ac:dyDescent="0.2">
      <c r="A29" s="68"/>
      <c r="B29" s="68" t="s">
        <v>31</v>
      </c>
      <c r="C29" s="443"/>
      <c r="D29" s="51"/>
      <c r="E29" s="257" t="s">
        <v>164</v>
      </c>
      <c r="F29" s="244"/>
      <c r="G29" s="69"/>
      <c r="H29" s="69"/>
      <c r="I29" s="68"/>
      <c r="J29" s="69"/>
      <c r="K29" s="69"/>
      <c r="L29" s="69"/>
      <c r="M29" s="69"/>
      <c r="N29" s="69"/>
      <c r="O29" s="69"/>
      <c r="P29" s="69"/>
      <c r="Q29" s="68"/>
      <c r="R29" s="68"/>
      <c r="S29" s="68"/>
      <c r="T29" s="68"/>
      <c r="U29" s="68"/>
      <c r="V29" s="68"/>
      <c r="W29" s="68"/>
      <c r="X29" s="68"/>
      <c r="Y29" s="70"/>
      <c r="Z29" s="249"/>
      <c r="AA29" s="249"/>
      <c r="AB29" s="249"/>
    </row>
    <row r="30" spans="1:28" ht="12" customHeight="1" x14ac:dyDescent="0.2">
      <c r="A30" s="52"/>
      <c r="B30" s="1"/>
      <c r="C30" s="284"/>
      <c r="D30" s="6"/>
      <c r="E30" s="3"/>
      <c r="F30" s="3"/>
      <c r="G30" s="3"/>
      <c r="H30" s="3"/>
      <c r="I30" s="1"/>
      <c r="J30" s="3"/>
      <c r="K30" s="3"/>
      <c r="L30" s="3"/>
      <c r="M30" s="3"/>
      <c r="N30" s="3"/>
      <c r="O30" s="3"/>
      <c r="P30" s="3"/>
      <c r="Q30" s="4"/>
      <c r="R30" s="4"/>
      <c r="S30" s="4"/>
      <c r="T30" s="4"/>
      <c r="U30" s="4"/>
      <c r="V30" s="4"/>
      <c r="W30" s="4"/>
      <c r="X30" s="4"/>
      <c r="Y30" s="2"/>
      <c r="Z30" s="246"/>
      <c r="AA30" s="246"/>
      <c r="AB30" s="246"/>
    </row>
    <row r="31" spans="1:28" ht="12" customHeight="1" x14ac:dyDescent="0.2">
      <c r="A31" s="53" t="s">
        <v>32</v>
      </c>
      <c r="B31" s="19" t="s">
        <v>12</v>
      </c>
      <c r="C31" s="443"/>
      <c r="D31" s="54"/>
      <c r="E31" s="8" t="s">
        <v>33</v>
      </c>
      <c r="F31" s="8"/>
      <c r="G31" s="13"/>
      <c r="H31" s="13"/>
      <c r="I31" s="8"/>
      <c r="J31" s="13"/>
      <c r="K31" s="13"/>
      <c r="L31" s="13"/>
      <c r="M31" s="13"/>
      <c r="N31" s="13"/>
      <c r="O31" s="13"/>
      <c r="P31" s="13"/>
      <c r="Q31" s="16"/>
      <c r="R31" s="16"/>
      <c r="S31" s="16"/>
      <c r="T31" s="16"/>
      <c r="U31" s="16"/>
      <c r="V31" s="16"/>
      <c r="W31" s="16"/>
      <c r="X31" s="16"/>
      <c r="Y31" s="9"/>
      <c r="Z31" s="250"/>
      <c r="AA31" s="250"/>
      <c r="AB31" s="250"/>
    </row>
    <row r="32" spans="1:28" ht="12" customHeight="1" x14ac:dyDescent="0.2">
      <c r="A32" s="8"/>
      <c r="B32" s="19" t="s">
        <v>34</v>
      </c>
      <c r="C32" s="443"/>
      <c r="D32" s="54"/>
      <c r="E32" s="8" t="s">
        <v>33</v>
      </c>
      <c r="F32" s="8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6"/>
      <c r="R32" s="16"/>
      <c r="S32" s="16"/>
      <c r="T32" s="16"/>
      <c r="U32" s="16"/>
      <c r="V32" s="16"/>
      <c r="W32" s="16"/>
      <c r="X32" s="16"/>
      <c r="Y32" s="9"/>
      <c r="Z32" s="251"/>
      <c r="AA32" s="251"/>
      <c r="AB32" s="251"/>
    </row>
    <row r="33" spans="1:28" ht="12" customHeight="1" x14ac:dyDescent="0.2">
      <c r="A33" s="52"/>
      <c r="B33" s="56"/>
      <c r="C33" s="55"/>
      <c r="D33" s="52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8"/>
      <c r="R33" s="58"/>
      <c r="S33" s="58"/>
      <c r="T33" s="58"/>
      <c r="U33" s="58"/>
      <c r="V33" s="58"/>
      <c r="W33" s="58"/>
      <c r="X33" s="58"/>
      <c r="Y33" s="9"/>
      <c r="Z33" s="243"/>
      <c r="AA33" s="243"/>
      <c r="AB33" s="243"/>
    </row>
    <row r="34" spans="1:28" ht="12" customHeight="1" x14ac:dyDescent="0.2">
      <c r="A34" s="31"/>
      <c r="B34" s="17"/>
      <c r="C34" s="11"/>
      <c r="D34" s="10"/>
      <c r="E34" s="13"/>
      <c r="F34" s="10"/>
      <c r="G34" s="13"/>
      <c r="H34" s="13"/>
      <c r="I34" s="10"/>
      <c r="J34" s="10"/>
      <c r="K34" s="13"/>
      <c r="L34" s="13"/>
      <c r="M34" s="13"/>
      <c r="N34" s="13"/>
      <c r="O34" s="13"/>
      <c r="P34" s="13"/>
      <c r="Q34" s="16"/>
      <c r="R34" s="16"/>
      <c r="S34" s="16"/>
      <c r="T34" s="16"/>
      <c r="U34" s="16"/>
      <c r="V34" s="16"/>
      <c r="W34" s="16"/>
      <c r="X34" s="16"/>
      <c r="Y34" s="16"/>
      <c r="Z34" s="250"/>
      <c r="AA34" s="250"/>
      <c r="AB34" s="250"/>
    </row>
    <row r="35" spans="1:28" ht="12" customHeight="1" x14ac:dyDescent="0.2">
      <c r="A35" s="10"/>
      <c r="B35" s="17"/>
      <c r="C35" s="11"/>
      <c r="D35" s="10"/>
      <c r="E35" s="13"/>
      <c r="F35" s="10"/>
      <c r="G35" s="13"/>
      <c r="H35" s="13"/>
      <c r="I35" s="10"/>
      <c r="J35" s="10"/>
      <c r="K35" s="13"/>
      <c r="L35" s="13"/>
      <c r="M35" s="13"/>
      <c r="N35" s="13"/>
      <c r="O35" s="13"/>
      <c r="P35" s="13"/>
      <c r="Q35" s="16"/>
      <c r="R35" s="16"/>
      <c r="S35" s="16"/>
      <c r="T35" s="16"/>
      <c r="U35" s="16"/>
      <c r="V35" s="16"/>
      <c r="W35" s="16"/>
      <c r="X35" s="16"/>
      <c r="Y35" s="16"/>
      <c r="Z35" s="243"/>
      <c r="AA35" s="243"/>
      <c r="AB35" s="252"/>
    </row>
    <row r="36" spans="1:28" ht="12" customHeight="1" x14ac:dyDescent="0.2">
      <c r="A36" s="10"/>
      <c r="B36" s="13"/>
      <c r="C36" s="11"/>
      <c r="D36" s="10"/>
      <c r="E36" s="13"/>
      <c r="F36" s="10"/>
      <c r="G36" s="13"/>
      <c r="H36" s="13"/>
      <c r="I36" s="10"/>
      <c r="J36" s="10"/>
      <c r="K36" s="13"/>
      <c r="L36" s="13"/>
      <c r="M36" s="13"/>
      <c r="N36" s="13"/>
      <c r="O36" s="13"/>
      <c r="P36" s="13"/>
      <c r="Q36" s="16"/>
      <c r="R36" s="16"/>
      <c r="S36" s="16"/>
      <c r="T36" s="16"/>
      <c r="U36" s="16"/>
      <c r="V36" s="16"/>
      <c r="W36" s="16"/>
      <c r="X36" s="16"/>
      <c r="Y36" s="16"/>
    </row>
    <row r="37" spans="1:28" ht="12" customHeight="1" x14ac:dyDescent="0.2">
      <c r="A37" s="31"/>
      <c r="B37" s="25"/>
      <c r="C37" s="11"/>
      <c r="D37" s="10"/>
      <c r="E37" s="13"/>
      <c r="F37" s="10"/>
      <c r="G37" s="13"/>
      <c r="H37" s="13"/>
      <c r="I37" s="10"/>
      <c r="J37" s="10"/>
      <c r="K37" s="13"/>
      <c r="L37" s="13"/>
      <c r="M37" s="13"/>
      <c r="N37" s="13"/>
      <c r="O37" s="13"/>
      <c r="P37" s="13"/>
      <c r="Q37" s="16"/>
      <c r="R37" s="16"/>
      <c r="S37" s="16"/>
      <c r="T37" s="16"/>
      <c r="U37" s="16"/>
      <c r="V37" s="16"/>
      <c r="W37" s="16"/>
      <c r="X37" s="16"/>
      <c r="Y37" s="16"/>
    </row>
    <row r="38" spans="1:28" ht="12" customHeight="1" x14ac:dyDescent="0.2">
      <c r="A38" s="31"/>
      <c r="B38" s="25"/>
      <c r="C38" s="11"/>
      <c r="D38" s="10"/>
      <c r="E38" s="13"/>
      <c r="F38" s="10"/>
      <c r="G38" s="13"/>
      <c r="H38" s="13"/>
      <c r="I38" s="10"/>
      <c r="J38" s="10"/>
      <c r="K38" s="13"/>
      <c r="L38" s="13"/>
      <c r="M38" s="13"/>
      <c r="N38" s="13"/>
      <c r="O38" s="13"/>
      <c r="P38" s="13"/>
      <c r="Q38" s="16"/>
      <c r="R38" s="16"/>
      <c r="S38" s="16"/>
      <c r="T38" s="16"/>
      <c r="U38" s="16"/>
      <c r="V38" s="16"/>
      <c r="W38" s="16"/>
      <c r="X38" s="16"/>
      <c r="Y38" s="16"/>
    </row>
    <row r="39" spans="1:28" ht="12" customHeight="1" x14ac:dyDescent="0.2">
      <c r="A39" s="19"/>
      <c r="B39" s="20"/>
      <c r="C39" s="21"/>
      <c r="D39" s="8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6"/>
      <c r="R39" s="16"/>
      <c r="S39" s="16"/>
      <c r="T39" s="16"/>
      <c r="U39" s="16"/>
      <c r="V39" s="16"/>
      <c r="W39" s="16"/>
      <c r="X39" s="16"/>
      <c r="Y39" s="9"/>
    </row>
    <row r="40" spans="1:28" ht="12" customHeight="1" x14ac:dyDescent="0.2"/>
    <row r="41" spans="1:28" ht="12" customHeight="1" x14ac:dyDescent="0.2"/>
    <row r="42" spans="1:28" ht="12" customHeight="1" x14ac:dyDescent="0.2"/>
    <row r="43" spans="1:28" ht="12" customHeight="1" x14ac:dyDescent="0.2"/>
    <row r="44" spans="1:28" ht="12" customHeight="1" x14ac:dyDescent="0.2"/>
    <row r="45" spans="1:28" ht="12" customHeight="1" x14ac:dyDescent="0.2"/>
    <row r="46" spans="1:28" ht="12" customHeight="1" x14ac:dyDescent="0.2"/>
    <row r="47" spans="1:28" ht="12" customHeight="1" x14ac:dyDescent="0.2"/>
    <row r="48" spans="1:2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223" spans="1:23" s="256" customFormat="1" x14ac:dyDescent="0.2">
      <c r="A223" s="244"/>
      <c r="B223" s="244"/>
      <c r="C223" s="244"/>
      <c r="D223" s="244"/>
      <c r="E223" s="244"/>
      <c r="F223" s="253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5"/>
      <c r="T223" s="244"/>
      <c r="U223" s="244"/>
      <c r="V223" s="244"/>
      <c r="W223" s="244"/>
    </row>
    <row r="224" spans="1:23" s="256" customFormat="1" x14ac:dyDescent="0.2">
      <c r="A224" s="244"/>
      <c r="B224" s="244"/>
      <c r="C224" s="244"/>
      <c r="D224" s="244"/>
      <c r="E224" s="244"/>
      <c r="F224" s="253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5"/>
      <c r="T224" s="244"/>
      <c r="U224" s="244"/>
      <c r="V224" s="244"/>
      <c r="W224" s="244"/>
    </row>
    <row r="228" spans="1:23" s="256" customFormat="1" x14ac:dyDescent="0.2">
      <c r="A228" s="244"/>
      <c r="B228" s="244"/>
      <c r="C228" s="244"/>
      <c r="D228" s="244"/>
      <c r="E228" s="244"/>
      <c r="F228" s="253"/>
      <c r="G228" s="254"/>
      <c r="H228" s="254"/>
      <c r="I228" s="254"/>
      <c r="J228" s="254"/>
      <c r="K228" s="254"/>
      <c r="L228" s="254"/>
      <c r="M228" s="254"/>
      <c r="N228" s="254"/>
      <c r="O228" s="254"/>
      <c r="P228" s="254"/>
      <c r="Q228" s="254"/>
      <c r="R228" s="254"/>
      <c r="S228" s="255"/>
      <c r="T228" s="244"/>
      <c r="U228" s="244"/>
      <c r="V228" s="244"/>
      <c r="W228" s="244"/>
    </row>
  </sheetData>
  <mergeCells count="21">
    <mergeCell ref="B1:C2"/>
    <mergeCell ref="D1:E2"/>
    <mergeCell ref="F1:F2"/>
    <mergeCell ref="G1:R2"/>
    <mergeCell ref="S1:U1"/>
    <mergeCell ref="AC12:AD12"/>
    <mergeCell ref="V1:V2"/>
    <mergeCell ref="D9:E9"/>
    <mergeCell ref="D5:E5"/>
    <mergeCell ref="D6:E6"/>
    <mergeCell ref="D8:E8"/>
    <mergeCell ref="D10:E10"/>
    <mergeCell ref="A12:E12"/>
    <mergeCell ref="AA12:AB12"/>
    <mergeCell ref="W1:W2"/>
    <mergeCell ref="X1:X2"/>
    <mergeCell ref="Y1:Z2"/>
    <mergeCell ref="AA1:AA2"/>
    <mergeCell ref="D3:E3"/>
    <mergeCell ref="D4:E4"/>
    <mergeCell ref="A1:A2"/>
  </mergeCells>
  <pageMargins left="0.74803149606299213" right="0.19685039370078741" top="1.1023622047244095" bottom="0.39370078740157483" header="0.51181102362204722" footer="0.31496062992125984"/>
  <pageSetup paperSize="9" orientation="landscape" r:id="rId1"/>
  <headerFooter alignWithMargins="0">
    <oddHeader>&amp;L&amp;"Arial CE,Tučné"Orlickoústecká nemocnice&amp;R&amp;"Arial CE,Tučné"Příloha 1 Servisní smlouvy
&amp;"Arial CE,Obyčejné"strana &amp;P/&amp;N</oddHeader>
  </headerFooter>
  <ignoredErrors>
    <ignoredError sqref="F9:F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F37F-FE62-4EC9-AD88-1E56B3F03EE7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Pardubice</vt:lpstr>
      <vt:lpstr>Chrudim</vt:lpstr>
      <vt:lpstr>Litomyšl</vt:lpstr>
      <vt:lpstr>Ústí nad Orlicí</vt:lpstr>
      <vt:lpstr>List1</vt:lpstr>
      <vt:lpstr>Chrudim!Oblast_tisku</vt:lpstr>
      <vt:lpstr>Litomyšl!Oblast_tisku</vt:lpstr>
      <vt:lpstr>Pardubice!Oblast_tisku</vt:lpstr>
      <vt:lpstr>'Ústí nad Orlicí'!Oblast_tisku</vt:lpstr>
    </vt:vector>
  </TitlesOfParts>
  <Company>BMT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Krcek Jan</dc:creator>
  <cp:lastModifiedBy>Buchtová Martina (PKN-ZAK)</cp:lastModifiedBy>
  <cp:lastPrinted>2016-02-04T14:33:42Z</cp:lastPrinted>
  <dcterms:created xsi:type="dcterms:W3CDTF">2005-08-09T12:19:31Z</dcterms:created>
  <dcterms:modified xsi:type="dcterms:W3CDTF">2024-03-07T13:49:01Z</dcterms:modified>
</cp:coreProperties>
</file>